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<sst xmlns="http://schemas.openxmlformats.org/spreadsheetml/2006/main" count="1044" uniqueCount="199">
  <si>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</si>
  <si>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</si>
  <si>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</si>
  <si>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</si>
  <si>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</si>
  <si>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</si>
  <si>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</si>
  <si>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</si>
  <si>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</si>
  <si>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</si>
  <si>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</si>
  <si>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</si>
  <si>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</si>
  <si>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</si>
  <si>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</si>
  <si>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</si>
  <si>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</si>
  <si>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</si>
  <si>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</si>
  <si>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</si>
  <si>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</si>
  <si>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</si>
  <si>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</si>
  <si>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</si>
  <si>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</si>
  <si>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</si>
  <si>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</si>
  <si>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</si>
  <si>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</si>
  <si>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</si>
  <si>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</si>
  <si>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</si>
  <si>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</si>
  <si>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</si>
  <si>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</si>
  <si>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</si>
  <si>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</si>
  <si>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</si>
  <si>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</si>
  <si>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</si>
  <si>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</si>
  <si>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</si>
  <si>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</si>
  <si>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</si>
  <si>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</si>
  <si>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</si>
  <si>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</si>
  <si>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</si>
  <si>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</si>
  <si>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</si>
  <si>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</si>
  <si>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</si>
  <si>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</si>
  <si>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</si>
  <si>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</si>
  <si>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</si>
  <si>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</si>
  <si>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</si>
  <si>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</si>
  <si>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</si>
  <si>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</si>
  <si>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</si>
  <si>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</si>
  <si>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</si>
  <si>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</si>
  <si>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</si>
  <si>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</si>
  <si>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</si>
  <si>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</si>
  <si>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</si>
  <si>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</si>
  <si>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</si>
  <si>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</si>
  <si>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</si>
  <si>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</si>
  <si>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</si>
  <si>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</si>
  <si>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</si>
  <si>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</si>
  <si>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</si>
  <si>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</si>
  <si>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</si>
  <si>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</si>
  <si>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</si>
  <si>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</si>
  <si>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</si>
  <si>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</si>
  <si>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</si>
  <si>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</si>
  <si>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</si>
  <si>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</si>
  <si>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</si>
  <si>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</si>
  <si>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</si>
  <si>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</si>
  <si>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</si>
  <si>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</si>
  <si>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</si>
  <si>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</si>
  <si>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</si>
  <si>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</si>
  <si>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</si>
  <si>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</si>
  <si>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</si>
  <si>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</si>
  <si>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</si>
  <si>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</si>
  <si>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</si>
  <si>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</si>
  <si>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</si>
  <si>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</si>
  <si>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</si>
  <si>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</si>
  <si>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</si>
  <si>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</si>
  <si>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</si>
  <si>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</si>
  <si>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</si>
  <si>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</si>
  <si>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</si>
  <si>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</si>
  <si>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</si>
  <si>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</si>
  <si>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</si>
  <si>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</si>
  <si>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</si>
  <si>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</si>
  <si>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</si>
  <si>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</si>
  <si>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</si>
  <si>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</si>
  <si>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</si>
  <si>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</si>
  <si>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</si>
  <si>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</si>
  <si>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</si>
  <si>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</si>
  <si>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</si>
  <si>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</si>
  <si>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</si>
  <si>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</si>
  <si>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</si>
  <si>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</si>
  <si>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</si>
  <si>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</si>
  <si>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</si>
  <si>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</si>
  <si>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</si>
  <si>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</si>
  <si>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</si>
  <si>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</si>
  <si>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</si>
  <si>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</si>
  <si>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</si>
  <si>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</si>
  <si>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</si>
  <si>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</si>
  <si>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</si>
  <si>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</si>
  <si>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</si>
  <si>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</si>
  <si>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</si>
  <si>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</si>
  <si>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</si>
  <si>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</si>
  <si>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</si>
  <si>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</si>
  <si>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</si>
  <si>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</si>
  <si>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</si>
  <si>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</si>
  <si>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</si>
  <si>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</si>
  <si>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</si>
  <si>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</si>
  <si>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</si>
  <si>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</si>
  <si>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</si>
  <si>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</si>
  <si>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</si>
  <si>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</si>
  <si>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</si>
  <si>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</si>
  <si>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</si>
  <si>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</si>
  <si>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</si>
  <si>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</si>
  <si>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</si>
  <si>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</si>
  <si>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</si>
  <si>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</si>
  <si>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</si>
  <si>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</si>
  <si>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</si>
  <si>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4.3</t>
  </si>
  <si>
    <t>2016 M. RUGSĖJO 30 D.</t>
  </si>
  <si>
    <t>2016 10 10    Nr. 11</t>
  </si>
  <si>
    <t>Direktorius</t>
  </si>
  <si>
    <t>Vidmantas Vitkauskas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</si>
</sst>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2" fontId="7" fillId="0" borderId="15" xfId="46" applyNumberFormat="1" applyFont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5"/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0"/>
      <c r="D19" s="311"/>
      <c r="E19" s="311"/>
      <c r="F19" s="311"/>
      <c r="G19" s="311"/>
      <c r="H19" s="311"/>
      <c r="I19" s="3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5" t="s">
        <v>179</v>
      </c>
      <c r="D20" s="306"/>
      <c r="E20" s="306"/>
      <c r="F20" s="306"/>
      <c r="G20" s="306"/>
      <c r="H20" s="306"/>
      <c r="I20" s="30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5" t="s">
        <v>180</v>
      </c>
      <c r="D21" s="306"/>
      <c r="E21" s="306"/>
      <c r="F21" s="306"/>
      <c r="G21" s="306"/>
      <c r="H21" s="306"/>
      <c r="I21" s="30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5" t="s">
        <v>178</v>
      </c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300">
      <selection activeCell="U348" sqref="U34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2" t="s">
        <v>191</v>
      </c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6" t="s">
        <v>195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7" t="s">
        <v>192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7" t="s">
        <v>196</v>
      </c>
      <c r="H15" s="287"/>
      <c r="I15" s="287"/>
      <c r="J15" s="287"/>
      <c r="K15" s="287"/>
      <c r="M15" s="3"/>
      <c r="N15" s="3"/>
      <c r="O15" s="3"/>
      <c r="P15" s="3"/>
    </row>
    <row r="16" spans="7:1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6"/>
      <c r="F17" s="306"/>
      <c r="G17" s="306"/>
      <c r="H17" s="306"/>
      <c r="I17" s="306"/>
      <c r="J17" s="306"/>
      <c r="K17" s="306"/>
      <c r="L17" s="169"/>
      <c r="M17" s="3"/>
      <c r="N17" s="3"/>
      <c r="O17" s="3"/>
      <c r="P17" s="3"/>
    </row>
    <row r="18" spans="1:16" ht="12" customHeight="1">
      <c r="A18" s="293" t="s">
        <v>177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194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</row>
    <row r="28" spans="1:1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</row>
    <row r="29" spans="1:1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686300</v>
      </c>
      <c r="J30" s="110">
        <f>SUM(J31+J41+J62+J83+J91+J107+J130+J146+J155)</f>
        <v>515700</v>
      </c>
      <c r="K30" s="248">
        <f>SUM(K31+K41+K62+K83+K91+K107+K130+K146+K155)</f>
        <v>515700</v>
      </c>
      <c r="L30" s="247">
        <f>SUM(L31+L41+L62+L83+L91+L107+L130+L146+L155)</f>
        <v>450997.54000000004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670100</v>
      </c>
      <c r="J31" s="110">
        <f>SUM(J32+J37)</f>
        <v>502500</v>
      </c>
      <c r="K31" s="249">
        <f>SUM(K32+K37)</f>
        <v>502500</v>
      </c>
      <c r="L31" s="250">
        <f>SUM(L32+L37)</f>
        <v>443729.7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511600</v>
      </c>
      <c r="J32" s="127">
        <f aca="true" t="shared" si="0" ref="J32:L33">SUM(J33)</f>
        <v>383700</v>
      </c>
      <c r="K32" s="252">
        <f t="shared" si="0"/>
        <v>383700</v>
      </c>
      <c r="L32" s="251">
        <f t="shared" si="0"/>
        <v>340063.51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511600</v>
      </c>
      <c r="J33" s="127">
        <f t="shared" si="0"/>
        <v>383700</v>
      </c>
      <c r="K33" s="252">
        <f t="shared" si="0"/>
        <v>383700</v>
      </c>
      <c r="L33" s="251">
        <f t="shared" si="0"/>
        <v>340063.51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511600</v>
      </c>
      <c r="J34" s="127">
        <f>SUM(J35:J36)</f>
        <v>383700</v>
      </c>
      <c r="K34" s="252">
        <f>SUM(K35:K36)</f>
        <v>383700</v>
      </c>
      <c r="L34" s="251">
        <f>SUM(L35:L36)</f>
        <v>340063.51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511600</v>
      </c>
      <c r="J35" s="116">
        <v>383700</v>
      </c>
      <c r="K35" s="253">
        <v>383700</v>
      </c>
      <c r="L35" s="253">
        <v>340063.51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158500</v>
      </c>
      <c r="J37" s="127">
        <f aca="true" t="shared" si="1" ref="J37:L38">J38</f>
        <v>118800</v>
      </c>
      <c r="K37" s="252">
        <f t="shared" si="1"/>
        <v>118800</v>
      </c>
      <c r="L37" s="251">
        <f t="shared" si="1"/>
        <v>103666.19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158500</v>
      </c>
      <c r="J38" s="127">
        <f t="shared" si="1"/>
        <v>118800</v>
      </c>
      <c r="K38" s="251">
        <f t="shared" si="1"/>
        <v>118800</v>
      </c>
      <c r="L38" s="251">
        <f t="shared" si="1"/>
        <v>103666.19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158500</v>
      </c>
      <c r="J39" s="127">
        <f>J40</f>
        <v>118800</v>
      </c>
      <c r="K39" s="251">
        <f>K40</f>
        <v>118800</v>
      </c>
      <c r="L39" s="251">
        <f>L40</f>
        <v>103666.19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158500</v>
      </c>
      <c r="J40" s="116">
        <v>118800</v>
      </c>
      <c r="K40" s="253">
        <v>118800</v>
      </c>
      <c r="L40" s="253">
        <v>103666.19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16200</v>
      </c>
      <c r="J41" s="119">
        <f t="shared" si="2"/>
        <v>13200</v>
      </c>
      <c r="K41" s="254">
        <f t="shared" si="2"/>
        <v>13200</v>
      </c>
      <c r="L41" s="254">
        <f t="shared" si="2"/>
        <v>7267.84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16200</v>
      </c>
      <c r="J42" s="129">
        <f t="shared" si="2"/>
        <v>13200</v>
      </c>
      <c r="K42" s="251">
        <f t="shared" si="2"/>
        <v>13200</v>
      </c>
      <c r="L42" s="252">
        <f t="shared" si="2"/>
        <v>7267.84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16200</v>
      </c>
      <c r="J43" s="129">
        <f t="shared" si="2"/>
        <v>13200</v>
      </c>
      <c r="K43" s="255">
        <f t="shared" si="2"/>
        <v>13200</v>
      </c>
      <c r="L43" s="255">
        <f t="shared" si="2"/>
        <v>7267.84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16200</v>
      </c>
      <c r="J44" s="150">
        <f>SUM(J45:J61)-J53</f>
        <v>13200</v>
      </c>
      <c r="K44" s="256">
        <f>SUM(K45:K61)-K53</f>
        <v>13200</v>
      </c>
      <c r="L44" s="257">
        <f>SUM(L45:L61)-L53</f>
        <v>7267.84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253"/>
      <c r="L46" s="253"/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4000</v>
      </c>
      <c r="J50" s="116">
        <v>4000</v>
      </c>
      <c r="K50" s="253">
        <v>4000</v>
      </c>
      <c r="L50" s="253">
        <v>2499.08</v>
      </c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3600</v>
      </c>
      <c r="J51" s="116">
        <v>2700</v>
      </c>
      <c r="K51" s="253">
        <v>2700</v>
      </c>
      <c r="L51" s="253">
        <v>1764.87</v>
      </c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253"/>
      <c r="L52" s="253"/>
      <c r="M52" s="3"/>
      <c r="N52" s="3"/>
      <c r="O52" s="3"/>
      <c r="P52" s="3"/>
      <c r="Q52" s="3"/>
    </row>
    <row r="53" spans="1:17" ht="11.25" customHeight="1">
      <c r="A53" s="300">
        <v>1</v>
      </c>
      <c r="B53" s="291"/>
      <c r="C53" s="291"/>
      <c r="D53" s="291"/>
      <c r="E53" s="291"/>
      <c r="F53" s="29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253"/>
      <c r="L56" s="253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4000</v>
      </c>
      <c r="J57" s="116">
        <v>3000</v>
      </c>
      <c r="K57" s="253">
        <v>3000</v>
      </c>
      <c r="L57" s="253">
        <v>1543.54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253"/>
      <c r="L60" s="253"/>
      <c r="M60" s="3"/>
      <c r="N60" s="3"/>
      <c r="O60" s="3"/>
      <c r="P60" s="3"/>
      <c r="Q60" s="3"/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4600</v>
      </c>
      <c r="J61" s="116">
        <v>3500</v>
      </c>
      <c r="K61" s="253">
        <v>3500</v>
      </c>
      <c r="L61" s="253">
        <v>1460.35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7">
        <v>1</v>
      </c>
      <c r="B88" s="298"/>
      <c r="C88" s="298"/>
      <c r="D88" s="298"/>
      <c r="E88" s="298"/>
      <c r="F88" s="29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0">
        <v>1</v>
      </c>
      <c r="B129" s="291"/>
      <c r="C129" s="291"/>
      <c r="D129" s="291"/>
      <c r="E129" s="291"/>
      <c r="F129" s="292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0">
        <v>1</v>
      </c>
      <c r="B169" s="291"/>
      <c r="C169" s="291"/>
      <c r="D169" s="291"/>
      <c r="E169" s="291"/>
      <c r="F169" s="292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2800</v>
      </c>
      <c r="J172" s="138">
        <f>SUM(J173+J226+J287)</f>
        <v>2800</v>
      </c>
      <c r="K172" s="111">
        <f>SUM(K173+K226+K287)</f>
        <v>2800</v>
      </c>
      <c r="L172" s="110">
        <f>SUM(L173+L226+L287)</f>
        <v>1531.86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2800</v>
      </c>
      <c r="J173" s="123">
        <f>SUM(J174+J196+J204+J216+J220)</f>
        <v>2800</v>
      </c>
      <c r="K173" s="123">
        <f>SUM(K174+K196+K204+K216+K220)</f>
        <v>2800</v>
      </c>
      <c r="L173" s="123">
        <f>SUM(L174+L196+L204+L216+L220)</f>
        <v>1531.86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2800</v>
      </c>
      <c r="J174" s="128">
        <f>SUM(J175+J178+J183+J188+J193)</f>
        <v>2800</v>
      </c>
      <c r="K174" s="129">
        <f>SUM(K175+K178+K183+K188+K193)</f>
        <v>2800</v>
      </c>
      <c r="L174" s="127">
        <f>SUM(L175+L178+L183+L188+L193)</f>
        <v>1531.86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2800</v>
      </c>
      <c r="J183" s="128">
        <f>J184</f>
        <v>2800</v>
      </c>
      <c r="K183" s="129">
        <f>K184</f>
        <v>2800</v>
      </c>
      <c r="L183" s="127">
        <f>L184</f>
        <v>1531.86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2800</v>
      </c>
      <c r="J184" s="127">
        <f>SUM(J185:J187)</f>
        <v>2800</v>
      </c>
      <c r="K184" s="127">
        <f>SUM(K185:K187)</f>
        <v>2800</v>
      </c>
      <c r="L184" s="127">
        <f>SUM(L185:L187)</f>
        <v>1531.86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64">
        <v>2800</v>
      </c>
      <c r="J186" s="258">
        <v>2800</v>
      </c>
      <c r="K186" s="258">
        <v>2800</v>
      </c>
      <c r="L186" s="258">
        <v>1531.86</v>
      </c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0">
        <v>1</v>
      </c>
      <c r="B207" s="291"/>
      <c r="C207" s="291"/>
      <c r="D207" s="291"/>
      <c r="E207" s="291"/>
      <c r="F207" s="292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0">
        <v>1</v>
      </c>
      <c r="B246" s="291"/>
      <c r="C246" s="291"/>
      <c r="D246" s="291"/>
      <c r="E246" s="291"/>
      <c r="F246" s="292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0">
        <v>1</v>
      </c>
      <c r="B286" s="291"/>
      <c r="C286" s="291"/>
      <c r="D286" s="291"/>
      <c r="E286" s="291"/>
      <c r="F286" s="292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0">
        <v>1</v>
      </c>
      <c r="B327" s="291"/>
      <c r="C327" s="291"/>
      <c r="D327" s="291"/>
      <c r="E327" s="291"/>
      <c r="F327" s="292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8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689100</v>
      </c>
      <c r="J344" s="141">
        <f>SUM(J30+J172)</f>
        <v>518500</v>
      </c>
      <c r="K344" s="262">
        <f>SUM(K30+K172)</f>
        <v>518500</v>
      </c>
      <c r="L344" s="263">
        <f>SUM(L30+L172)</f>
        <v>452529.4</v>
      </c>
      <c r="M344" s="3"/>
      <c r="N344" s="3"/>
      <c r="O344" s="3"/>
      <c r="P344" s="3"/>
      <c r="Q344" s="3"/>
      <c r="R344" s="260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313" t="s">
        <v>197</v>
      </c>
      <c r="C347" s="313"/>
      <c r="D347" s="313"/>
      <c r="E347" s="313"/>
      <c r="F347" s="313"/>
      <c r="G347" s="313"/>
      <c r="H347" s="27"/>
      <c r="I347" s="3"/>
      <c r="J347" s="3"/>
      <c r="K347" s="312" t="s">
        <v>198</v>
      </c>
      <c r="L347" s="31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B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A129:F129"/>
    <mergeCell ref="A29:F29"/>
    <mergeCell ref="A53:F53"/>
    <mergeCell ref="A88:F88"/>
    <mergeCell ref="A246:F246"/>
    <mergeCell ref="B347:G347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2016-10-24T15:45:29Z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