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<sst xmlns="http://schemas.openxmlformats.org/spreadsheetml/2006/main" count="1044" uniqueCount="199">
  <si>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</si>
  <si>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</si>
  <si>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</si>
  <si>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</si>
  <si>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</si>
  <si>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</si>
  <si>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</si>
  <si>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</si>
  <si>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</si>
  <si>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</si>
  <si>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</si>
  <si>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</si>
  <si>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</si>
  <si>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</si>
  <si>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</si>
  <si>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</si>
  <si>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</si>
  <si>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</si>
  <si>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</si>
  <si>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</si>
  <si>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</si>
  <si>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</si>
  <si>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</si>
  <si>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</si>
  <si>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</si>
  <si>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</si>
  <si>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</si>
  <si>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</si>
  <si>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</si>
  <si>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</si>
  <si>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</si>
  <si>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</si>
  <si>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</si>
  <si>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</si>
  <si>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</si>
  <si>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</si>
  <si>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</si>
  <si>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</si>
  <si>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</si>
  <si>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</si>
  <si>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</si>
  <si>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</si>
  <si>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</si>
  <si>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</si>
  <si>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</si>
  <si>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</si>
  <si>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</si>
  <si>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</si>
  <si>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</si>
  <si>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</si>
  <si>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</si>
  <si>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</si>
  <si>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</si>
  <si>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</si>
  <si>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</si>
  <si>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</si>
  <si>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</si>
  <si>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</si>
  <si>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</si>
  <si>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</si>
  <si>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</si>
  <si>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</si>
  <si>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</si>
  <si>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</si>
  <si>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</si>
  <si>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</si>
  <si>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</si>
  <si>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</si>
  <si>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</si>
  <si>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</si>
  <si>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</si>
  <si>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</si>
  <si>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</si>
  <si>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</si>
  <si>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</si>
  <si>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</si>
  <si>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</si>
  <si>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</si>
  <si>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</si>
  <si>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</si>
  <si>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</si>
  <si>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</si>
  <si>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</si>
  <si>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</si>
  <si>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</si>
  <si>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</si>
  <si>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</si>
  <si>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</si>
  <si>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</si>
  <si>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</si>
  <si>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</si>
  <si>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</si>
  <si>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</si>
  <si>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</si>
  <si>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</si>
  <si>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</si>
  <si>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</si>
  <si>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</si>
  <si>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</si>
  <si>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</si>
  <si>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</si>
  <si>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</si>
  <si>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</si>
  <si>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</si>
  <si>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</si>
  <si>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</si>
  <si>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</si>
  <si>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</si>
  <si>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</si>
  <si>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</si>
  <si>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</si>
  <si>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</si>
  <si>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</si>
  <si>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</si>
  <si>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</si>
  <si>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</si>
  <si>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</si>
  <si>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</si>
  <si>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</si>
  <si>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</si>
  <si>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</si>
  <si>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</si>
  <si>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</si>
  <si>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</si>
  <si>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</si>
  <si>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</si>
  <si>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</si>
  <si>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</si>
  <si>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</si>
  <si>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</si>
  <si>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</si>
  <si>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</si>
  <si>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</si>
  <si>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</si>
  <si>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</si>
  <si>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</si>
  <si>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</si>
  <si>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</si>
  <si>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</si>
  <si>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</si>
  <si>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</si>
  <si>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</si>
  <si>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</si>
  <si>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</si>
  <si>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</si>
  <si>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</si>
  <si>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</si>
  <si>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</si>
  <si>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</si>
  <si>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</si>
  <si>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</si>
  <si>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</si>
  <si>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</si>
  <si>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</si>
  <si>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</si>
  <si>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</si>
  <si>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</si>
  <si>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</si>
  <si>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</si>
  <si>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</si>
  <si>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</si>
  <si>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</si>
  <si>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</si>
  <si>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</si>
  <si>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</si>
  <si>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</si>
  <si>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</si>
  <si>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</si>
  <si>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</si>
  <si>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</si>
  <si>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</si>
  <si>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</si>
  <si>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</si>
  <si>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</si>
  <si>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</si>
  <si>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</si>
  <si>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</si>
  <si>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</si>
  <si>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</si>
  <si>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</si>
  <si>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</si>
  <si>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</si>
  <si>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</si>
  <si>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</si>
  <si>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</si>
  <si>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</si>
  <si>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</si>
  <si>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</si>
  <si>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</si>
  <si>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</si>
  <si>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</si>
  <si>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</si>
  <si>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</si>
  <si>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Direktorius</t>
  </si>
  <si>
    <t>Vidmantas Vitkauskas</t>
  </si>
  <si>
    <t>4.3</t>
  </si>
  <si>
    <t>Garliavos Juozo Lukšos gimnazija</t>
  </si>
  <si>
    <t>2015 M. BIRŽELIO 30 D.</t>
  </si>
  <si>
    <t>2015 07 08    Nr. 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</si>
</sst>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4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33" borderId="22" xfId="46" applyNumberFormat="1" applyFont="1" applyFill="1" applyBorder="1" applyAlignment="1">
      <alignment horizontal="right" vertical="center" wrapText="1"/>
      <protection/>
    </xf>
    <xf numFmtId="172" fontId="7" fillId="33" borderId="24" xfId="46" applyNumberFormat="1" applyFont="1" applyFill="1" applyBorder="1" applyAlignment="1">
      <alignment horizontal="right" vertical="center" wrapText="1"/>
      <protection/>
    </xf>
    <xf numFmtId="172" fontId="7" fillId="33" borderId="12" xfId="46" applyNumberFormat="1" applyFont="1" applyFill="1" applyBorder="1" applyAlignment="1">
      <alignment horizontal="right" vertical="center" wrapText="1"/>
      <protection/>
    </xf>
    <xf numFmtId="172" fontId="7" fillId="33" borderId="16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1" xfId="46" applyNumberFormat="1" applyFont="1" applyFill="1" applyBorder="1" applyAlignment="1">
      <alignment horizontal="right" vertical="center" wrapText="1"/>
      <protection/>
    </xf>
    <xf numFmtId="172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15" fillId="0" borderId="0" xfId="46" applyNumberFormat="1" applyFont="1">
      <alignment/>
      <protection/>
    </xf>
    <xf numFmtId="172" fontId="7" fillId="0" borderId="0" xfId="46" applyNumberFormat="1" applyFont="1">
      <alignment/>
      <protection/>
    </xf>
    <xf numFmtId="2" fontId="3" fillId="0" borderId="17" xfId="46" applyNumberFormat="1" applyFont="1" applyBorder="1" applyAlignment="1">
      <alignment horizontal="center" vertical="top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0" borderId="15" xfId="46" applyNumberFormat="1" applyFont="1" applyBorder="1" applyAlignment="1" applyProtection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3" fillId="0" borderId="10" xfId="46" applyNumberFormat="1" applyFont="1" applyFill="1" applyBorder="1" applyAlignment="1">
      <alignment horizontal="center" vertical="top" wrapText="1"/>
      <protection/>
    </xf>
    <xf numFmtId="2" fontId="7" fillId="0" borderId="22" xfId="46" applyNumberFormat="1" applyFont="1" applyBorder="1" applyAlignment="1" applyProtection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2" fontId="3" fillId="0" borderId="17" xfId="46" applyNumberFormat="1" applyFont="1" applyFill="1" applyBorder="1" applyAlignment="1">
      <alignment horizontal="center" vertical="top" wrapText="1"/>
      <protection/>
    </xf>
    <xf numFmtId="2" fontId="7" fillId="0" borderId="19" xfId="46" applyNumberFormat="1" applyFont="1" applyBorder="1" applyAlignment="1" applyProtection="1">
      <alignment horizontal="right" vertical="center" wrapText="1"/>
      <protection/>
    </xf>
    <xf numFmtId="2" fontId="7" fillId="0" borderId="12" xfId="46" applyNumberFormat="1" applyFont="1" applyBorder="1" applyAlignment="1" applyProtection="1">
      <alignment horizontal="right" vertical="center" wrapText="1"/>
      <protection/>
    </xf>
    <xf numFmtId="2" fontId="7" fillId="0" borderId="15" xfId="46" applyNumberFormat="1" applyFont="1" applyBorder="1" applyAlignment="1">
      <alignment horizontal="right" vertical="center" wrapText="1"/>
      <protection/>
    </xf>
    <xf numFmtId="2" fontId="7" fillId="0" borderId="20" xfId="46" applyNumberFormat="1" applyFont="1" applyBorder="1" applyAlignment="1">
      <alignment horizontal="right" vertical="center" wrapText="1"/>
      <protection/>
    </xf>
    <xf numFmtId="2" fontId="3" fillId="0" borderId="20" xfId="46" applyNumberFormat="1" applyFont="1" applyBorder="1" applyAlignment="1">
      <alignment horizontal="center" vertical="center" wrapText="1"/>
      <protection/>
    </xf>
    <xf numFmtId="2" fontId="7" fillId="0" borderId="20" xfId="46" applyNumberFormat="1" applyFont="1" applyBorder="1" applyAlignment="1" applyProtection="1">
      <alignment horizontal="right" vertical="center" wrapText="1"/>
      <protection/>
    </xf>
    <xf numFmtId="2" fontId="7" fillId="33" borderId="17" xfId="46" applyNumberFormat="1" applyFont="1" applyFill="1" applyBorder="1" applyAlignment="1" applyProtection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8" xfId="46" applyNumberFormat="1" applyFont="1" applyBorder="1" applyAlignment="1" applyProtection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7" fillId="0" borderId="11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7" t="s">
        <v>176</v>
      </c>
      <c r="K1" s="278"/>
      <c r="L1" s="27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8"/>
      <c r="K2" s="278"/>
      <c r="L2" s="27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8"/>
      <c r="K3" s="278"/>
      <c r="L3" s="27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8"/>
      <c r="K4" s="278"/>
      <c r="L4" s="27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8"/>
      <c r="K5" s="278"/>
      <c r="L5" s="27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4"/>
      <c r="H6" s="295"/>
      <c r="I6" s="295"/>
      <c r="J6" s="295"/>
      <c r="K6" s="29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9" t="s">
        <v>173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00" t="s">
        <v>161</v>
      </c>
      <c r="H8" s="300"/>
      <c r="I8" s="300"/>
      <c r="J8" s="300"/>
      <c r="K8" s="30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8" t="s">
        <v>163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9" t="s">
        <v>164</v>
      </c>
      <c r="H10" s="299"/>
      <c r="I10" s="299"/>
      <c r="J10" s="299"/>
      <c r="K10" s="29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1" t="s">
        <v>162</v>
      </c>
      <c r="H11" s="301"/>
      <c r="I11" s="301"/>
      <c r="J11" s="301"/>
      <c r="K11" s="30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8" t="s">
        <v>5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9" t="s">
        <v>165</v>
      </c>
      <c r="H15" s="299"/>
      <c r="I15" s="299"/>
      <c r="J15" s="299"/>
      <c r="K15" s="29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2" t="s">
        <v>166</v>
      </c>
      <c r="H16" s="292"/>
      <c r="I16" s="292"/>
      <c r="J16" s="292"/>
      <c r="K16" s="2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6"/>
      <c r="H17" s="297"/>
      <c r="I17" s="297"/>
      <c r="J17" s="297"/>
      <c r="K17" s="2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5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7"/>
      <c r="D22" s="318"/>
      <c r="E22" s="318"/>
      <c r="F22" s="318"/>
      <c r="G22" s="318"/>
      <c r="H22" s="318"/>
      <c r="I22" s="31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3" t="s">
        <v>7</v>
      </c>
      <c r="H25" s="29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1" t="s">
        <v>2</v>
      </c>
      <c r="B27" s="282"/>
      <c r="C27" s="283"/>
      <c r="D27" s="283"/>
      <c r="E27" s="283"/>
      <c r="F27" s="283"/>
      <c r="G27" s="286" t="s">
        <v>3</v>
      </c>
      <c r="H27" s="288" t="s">
        <v>143</v>
      </c>
      <c r="I27" s="290" t="s">
        <v>147</v>
      </c>
      <c r="J27" s="291"/>
      <c r="K27" s="315" t="s">
        <v>144</v>
      </c>
      <c r="L27" s="31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4"/>
      <c r="B28" s="285"/>
      <c r="C28" s="285"/>
      <c r="D28" s="285"/>
      <c r="E28" s="285"/>
      <c r="F28" s="285"/>
      <c r="G28" s="287"/>
      <c r="H28" s="289"/>
      <c r="I28" s="182" t="s">
        <v>142</v>
      </c>
      <c r="J28" s="183" t="s">
        <v>141</v>
      </c>
      <c r="K28" s="316"/>
      <c r="L28" s="31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6" t="s">
        <v>139</v>
      </c>
      <c r="B29" s="307"/>
      <c r="C29" s="307"/>
      <c r="D29" s="307"/>
      <c r="E29" s="307"/>
      <c r="F29" s="3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2">
        <v>1</v>
      </c>
      <c r="B54" s="303"/>
      <c r="C54" s="303"/>
      <c r="D54" s="303"/>
      <c r="E54" s="303"/>
      <c r="F54" s="30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9">
        <v>1</v>
      </c>
      <c r="B90" s="310"/>
      <c r="C90" s="310"/>
      <c r="D90" s="310"/>
      <c r="E90" s="310"/>
      <c r="F90" s="31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2">
        <v>1</v>
      </c>
      <c r="B131" s="303"/>
      <c r="C131" s="303"/>
      <c r="D131" s="303"/>
      <c r="E131" s="303"/>
      <c r="F131" s="30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2">
        <v>1</v>
      </c>
      <c r="B171" s="303"/>
      <c r="C171" s="303"/>
      <c r="D171" s="303"/>
      <c r="E171" s="303"/>
      <c r="F171" s="30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2">
        <v>1</v>
      </c>
      <c r="B208" s="303"/>
      <c r="C208" s="303"/>
      <c r="D208" s="303"/>
      <c r="E208" s="303"/>
      <c r="F208" s="30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2">
        <v>1</v>
      </c>
      <c r="B247" s="303"/>
      <c r="C247" s="303"/>
      <c r="D247" s="303"/>
      <c r="E247" s="303"/>
      <c r="F247" s="30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2">
        <v>1</v>
      </c>
      <c r="B288" s="303"/>
      <c r="C288" s="303"/>
      <c r="D288" s="303"/>
      <c r="E288" s="303"/>
      <c r="F288" s="30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2">
        <v>1</v>
      </c>
      <c r="B330" s="303"/>
      <c r="C330" s="303"/>
      <c r="D330" s="303"/>
      <c r="E330" s="303"/>
      <c r="F330" s="30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9" t="s">
        <v>133</v>
      </c>
      <c r="L348" s="31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20" t="s">
        <v>175</v>
      </c>
      <c r="E351" s="321"/>
      <c r="F351" s="321"/>
      <c r="G351" s="321"/>
      <c r="H351" s="241"/>
      <c r="I351" s="186" t="s">
        <v>132</v>
      </c>
      <c r="J351" s="5"/>
      <c r="K351" s="319" t="s">
        <v>133</v>
      </c>
      <c r="L351" s="31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7" t="s">
        <v>176</v>
      </c>
      <c r="K1" s="278"/>
      <c r="L1" s="27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8"/>
      <c r="K2" s="278"/>
      <c r="L2" s="27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8"/>
      <c r="K3" s="278"/>
      <c r="L3" s="27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8"/>
      <c r="K4" s="278"/>
      <c r="L4" s="27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8"/>
      <c r="K5" s="278"/>
      <c r="L5" s="27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4"/>
      <c r="H6" s="295"/>
      <c r="I6" s="295"/>
      <c r="J6" s="295"/>
      <c r="K6" s="29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9" t="s">
        <v>173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00" t="s">
        <v>161</v>
      </c>
      <c r="H8" s="300"/>
      <c r="I8" s="300"/>
      <c r="J8" s="300"/>
      <c r="K8" s="30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8" t="s">
        <v>163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9" t="s">
        <v>164</v>
      </c>
      <c r="H10" s="299"/>
      <c r="I10" s="299"/>
      <c r="J10" s="299"/>
      <c r="K10" s="29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1" t="s">
        <v>162</v>
      </c>
      <c r="H11" s="301"/>
      <c r="I11" s="301"/>
      <c r="J11" s="301"/>
      <c r="K11" s="30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8" t="s">
        <v>5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9" t="s">
        <v>165</v>
      </c>
      <c r="H15" s="299"/>
      <c r="I15" s="299"/>
      <c r="J15" s="299"/>
      <c r="K15" s="29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2" t="s">
        <v>166</v>
      </c>
      <c r="H16" s="292"/>
      <c r="I16" s="292"/>
      <c r="J16" s="292"/>
      <c r="K16" s="2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6"/>
      <c r="H17" s="297"/>
      <c r="I17" s="297"/>
      <c r="J17" s="297"/>
      <c r="K17" s="2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5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2"/>
      <c r="D19" s="323"/>
      <c r="E19" s="323"/>
      <c r="F19" s="323"/>
      <c r="G19" s="323"/>
      <c r="H19" s="323"/>
      <c r="I19" s="32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17" t="s">
        <v>179</v>
      </c>
      <c r="D20" s="318"/>
      <c r="E20" s="318"/>
      <c r="F20" s="318"/>
      <c r="G20" s="318"/>
      <c r="H20" s="318"/>
      <c r="I20" s="318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17" t="s">
        <v>180</v>
      </c>
      <c r="D21" s="318"/>
      <c r="E21" s="318"/>
      <c r="F21" s="318"/>
      <c r="G21" s="318"/>
      <c r="H21" s="318"/>
      <c r="I21" s="318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7" t="s">
        <v>178</v>
      </c>
      <c r="D22" s="318"/>
      <c r="E22" s="318"/>
      <c r="F22" s="318"/>
      <c r="G22" s="318"/>
      <c r="H22" s="318"/>
      <c r="I22" s="31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3" t="s">
        <v>7</v>
      </c>
      <c r="H25" s="29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1" t="s">
        <v>2</v>
      </c>
      <c r="B27" s="282"/>
      <c r="C27" s="283"/>
      <c r="D27" s="283"/>
      <c r="E27" s="283"/>
      <c r="F27" s="283"/>
      <c r="G27" s="286" t="s">
        <v>3</v>
      </c>
      <c r="H27" s="288" t="s">
        <v>143</v>
      </c>
      <c r="I27" s="290" t="s">
        <v>147</v>
      </c>
      <c r="J27" s="291"/>
      <c r="K27" s="315" t="s">
        <v>144</v>
      </c>
      <c r="L27" s="31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4"/>
      <c r="B28" s="285"/>
      <c r="C28" s="285"/>
      <c r="D28" s="285"/>
      <c r="E28" s="285"/>
      <c r="F28" s="285"/>
      <c r="G28" s="287"/>
      <c r="H28" s="289"/>
      <c r="I28" s="182" t="s">
        <v>142</v>
      </c>
      <c r="J28" s="183" t="s">
        <v>141</v>
      </c>
      <c r="K28" s="316"/>
      <c r="L28" s="31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6" t="s">
        <v>139</v>
      </c>
      <c r="B29" s="307"/>
      <c r="C29" s="307"/>
      <c r="D29" s="307"/>
      <c r="E29" s="307"/>
      <c r="F29" s="3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2">
        <v>1</v>
      </c>
      <c r="B54" s="303"/>
      <c r="C54" s="303"/>
      <c r="D54" s="303"/>
      <c r="E54" s="303"/>
      <c r="F54" s="30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9">
        <v>1</v>
      </c>
      <c r="B90" s="310"/>
      <c r="C90" s="310"/>
      <c r="D90" s="310"/>
      <c r="E90" s="310"/>
      <c r="F90" s="31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2">
        <v>1</v>
      </c>
      <c r="B131" s="303"/>
      <c r="C131" s="303"/>
      <c r="D131" s="303"/>
      <c r="E131" s="303"/>
      <c r="F131" s="30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2">
        <v>1</v>
      </c>
      <c r="B171" s="303"/>
      <c r="C171" s="303"/>
      <c r="D171" s="303"/>
      <c r="E171" s="303"/>
      <c r="F171" s="30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2">
        <v>1</v>
      </c>
      <c r="B208" s="303"/>
      <c r="C208" s="303"/>
      <c r="D208" s="303"/>
      <c r="E208" s="303"/>
      <c r="F208" s="30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2">
        <v>1</v>
      </c>
      <c r="B247" s="303"/>
      <c r="C247" s="303"/>
      <c r="D247" s="303"/>
      <c r="E247" s="303"/>
      <c r="F247" s="30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2">
        <v>1</v>
      </c>
      <c r="B288" s="303"/>
      <c r="C288" s="303"/>
      <c r="D288" s="303"/>
      <c r="E288" s="303"/>
      <c r="F288" s="30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2">
        <v>1</v>
      </c>
      <c r="B330" s="303"/>
      <c r="C330" s="303"/>
      <c r="D330" s="303"/>
      <c r="E330" s="303"/>
      <c r="F330" s="30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9" t="s">
        <v>133</v>
      </c>
      <c r="L348" s="31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20" t="s">
        <v>175</v>
      </c>
      <c r="E351" s="321"/>
      <c r="F351" s="321"/>
      <c r="G351" s="321"/>
      <c r="H351" s="241"/>
      <c r="I351" s="186" t="s">
        <v>132</v>
      </c>
      <c r="J351" s="5"/>
      <c r="K351" s="319" t="s">
        <v>133</v>
      </c>
      <c r="L351" s="31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3">
      <selection activeCell="U31" sqref="U3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9.140625" style="1" customWidth="1"/>
    <col min="18" max="18" width="9.421875" style="1" bestFit="1" customWidth="1"/>
    <col min="19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94" t="s">
        <v>191</v>
      </c>
      <c r="H6" s="295"/>
      <c r="I6" s="295"/>
      <c r="J6" s="295"/>
      <c r="K6" s="29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9" t="s">
        <v>173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0" t="s">
        <v>161</v>
      </c>
      <c r="H8" s="300"/>
      <c r="I8" s="300"/>
      <c r="J8" s="300"/>
      <c r="K8" s="30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98" t="s">
        <v>197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99" t="s">
        <v>192</v>
      </c>
      <c r="H10" s="299"/>
      <c r="I10" s="299"/>
      <c r="J10" s="299"/>
      <c r="K10" s="29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301" t="s">
        <v>162</v>
      </c>
      <c r="H11" s="301"/>
      <c r="I11" s="301"/>
      <c r="J11" s="301"/>
      <c r="K11" s="30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98" t="s">
        <v>5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99" t="s">
        <v>198</v>
      </c>
      <c r="H15" s="299"/>
      <c r="I15" s="299"/>
      <c r="J15" s="299"/>
      <c r="K15" s="299"/>
      <c r="M15" s="3"/>
      <c r="N15" s="3"/>
      <c r="O15" s="3"/>
      <c r="P15" s="3"/>
    </row>
    <row r="16" spans="7:16" ht="11.25" customHeight="1">
      <c r="G16" s="292" t="s">
        <v>166</v>
      </c>
      <c r="H16" s="292"/>
      <c r="I16" s="292"/>
      <c r="J16" s="292"/>
      <c r="K16" s="292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18"/>
      <c r="F17" s="318"/>
      <c r="G17" s="318"/>
      <c r="H17" s="318"/>
      <c r="I17" s="318"/>
      <c r="J17" s="318"/>
      <c r="K17" s="318"/>
      <c r="L17" s="169"/>
      <c r="M17" s="3"/>
      <c r="N17" s="3"/>
      <c r="O17" s="3"/>
      <c r="P17" s="3"/>
    </row>
    <row r="18" spans="1:16" ht="12" customHeight="1">
      <c r="A18" s="305" t="s">
        <v>177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196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195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93" t="s">
        <v>7</v>
      </c>
      <c r="H25" s="293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81" t="s">
        <v>2</v>
      </c>
      <c r="B27" s="282"/>
      <c r="C27" s="283"/>
      <c r="D27" s="283"/>
      <c r="E27" s="283"/>
      <c r="F27" s="283"/>
      <c r="G27" s="286" t="s">
        <v>3</v>
      </c>
      <c r="H27" s="288" t="s">
        <v>143</v>
      </c>
      <c r="I27" s="290" t="s">
        <v>147</v>
      </c>
      <c r="J27" s="291"/>
      <c r="K27" s="315" t="s">
        <v>144</v>
      </c>
      <c r="L27" s="313" t="s">
        <v>168</v>
      </c>
      <c r="M27" s="105"/>
      <c r="N27" s="3"/>
      <c r="O27" s="3"/>
      <c r="P27" s="3"/>
    </row>
    <row r="28" spans="1:17" ht="46.5" customHeight="1">
      <c r="A28" s="284"/>
      <c r="B28" s="285"/>
      <c r="C28" s="285"/>
      <c r="D28" s="285"/>
      <c r="E28" s="285"/>
      <c r="F28" s="285"/>
      <c r="G28" s="287"/>
      <c r="H28" s="289"/>
      <c r="I28" s="182" t="s">
        <v>142</v>
      </c>
      <c r="J28" s="183" t="s">
        <v>141</v>
      </c>
      <c r="K28" s="316"/>
      <c r="L28" s="314"/>
      <c r="M28" s="3"/>
      <c r="N28" s="3"/>
      <c r="O28" s="3"/>
      <c r="P28" s="3"/>
      <c r="Q28" s="3"/>
    </row>
    <row r="29" spans="1:17" ht="11.25" customHeight="1">
      <c r="A29" s="306" t="s">
        <v>139</v>
      </c>
      <c r="B29" s="307"/>
      <c r="C29" s="307"/>
      <c r="D29" s="307"/>
      <c r="E29" s="307"/>
      <c r="F29" s="3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742956</v>
      </c>
      <c r="J30" s="110">
        <f>SUM(J31+J41+J62+J83+J91+J107+J130+J146+J155)</f>
        <v>496972</v>
      </c>
      <c r="K30" s="111">
        <f>SUM(K31+K41+K62+K83+K91+K107+K130+K146+K155)</f>
        <v>496972</v>
      </c>
      <c r="L30" s="247">
        <f>SUM(L31+L41+L62+L83+L91+L107+L130+L146+L155)</f>
        <v>434995.48</v>
      </c>
      <c r="M30" s="96"/>
      <c r="N30" s="96"/>
      <c r="O30" s="96"/>
      <c r="P30" s="96"/>
      <c r="Q30" s="96"/>
      <c r="R30" s="25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724131</v>
      </c>
      <c r="J31" s="110">
        <f>SUM(J32+J37)</f>
        <v>482755</v>
      </c>
      <c r="K31" s="112">
        <f>SUM(K32+K37)</f>
        <v>482755</v>
      </c>
      <c r="L31" s="248">
        <f>SUM(L32+L37)</f>
        <v>430358.13999999996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552856</v>
      </c>
      <c r="J32" s="127">
        <f aca="true" t="shared" si="0" ref="J32:L33">SUM(J33)</f>
        <v>368571</v>
      </c>
      <c r="K32" s="129">
        <f t="shared" si="0"/>
        <v>368571</v>
      </c>
      <c r="L32" s="249">
        <f t="shared" si="0"/>
        <v>328990.41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552856</v>
      </c>
      <c r="J33" s="127">
        <f t="shared" si="0"/>
        <v>368571</v>
      </c>
      <c r="K33" s="129">
        <f t="shared" si="0"/>
        <v>368571</v>
      </c>
      <c r="L33" s="249">
        <f t="shared" si="0"/>
        <v>328990.41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552856</v>
      </c>
      <c r="J34" s="127">
        <f>SUM(J35:J36)</f>
        <v>368571</v>
      </c>
      <c r="K34" s="129">
        <f>SUM(K35:K36)</f>
        <v>368571</v>
      </c>
      <c r="L34" s="249">
        <f>SUM(L35:L36)</f>
        <v>328990.41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552856</v>
      </c>
      <c r="J35" s="116">
        <v>368571</v>
      </c>
      <c r="K35" s="116">
        <v>368571</v>
      </c>
      <c r="L35" s="251">
        <v>328990.41</v>
      </c>
      <c r="M35" s="3"/>
      <c r="N35" s="3"/>
      <c r="O35" s="3"/>
      <c r="P35" s="3"/>
      <c r="Q35" s="3"/>
      <c r="R35" s="257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251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171275</v>
      </c>
      <c r="J37" s="127">
        <f aca="true" t="shared" si="1" ref="J37:L38">J38</f>
        <v>114184</v>
      </c>
      <c r="K37" s="129">
        <f t="shared" si="1"/>
        <v>114184</v>
      </c>
      <c r="L37" s="249">
        <f t="shared" si="1"/>
        <v>101367.73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171275</v>
      </c>
      <c r="J38" s="127">
        <f t="shared" si="1"/>
        <v>114184</v>
      </c>
      <c r="K38" s="127">
        <f t="shared" si="1"/>
        <v>114184</v>
      </c>
      <c r="L38" s="249">
        <f t="shared" si="1"/>
        <v>101367.73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171275</v>
      </c>
      <c r="J39" s="127">
        <f>J40</f>
        <v>114184</v>
      </c>
      <c r="K39" s="127">
        <f>K40</f>
        <v>114184</v>
      </c>
      <c r="L39" s="249">
        <f>L40</f>
        <v>101367.73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171275</v>
      </c>
      <c r="J40" s="116">
        <v>114184</v>
      </c>
      <c r="K40" s="116">
        <v>114184</v>
      </c>
      <c r="L40" s="251">
        <v>101367.73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18825</v>
      </c>
      <c r="J41" s="119">
        <f t="shared" si="2"/>
        <v>14217</v>
      </c>
      <c r="K41" s="118">
        <f t="shared" si="2"/>
        <v>14217</v>
      </c>
      <c r="L41" s="253">
        <f t="shared" si="2"/>
        <v>4637.34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18825</v>
      </c>
      <c r="J42" s="129">
        <f t="shared" si="2"/>
        <v>14217</v>
      </c>
      <c r="K42" s="127">
        <f t="shared" si="2"/>
        <v>14217</v>
      </c>
      <c r="L42" s="250">
        <f t="shared" si="2"/>
        <v>4637.34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18825</v>
      </c>
      <c r="J43" s="129">
        <f t="shared" si="2"/>
        <v>14217</v>
      </c>
      <c r="K43" s="148">
        <f t="shared" si="2"/>
        <v>14217</v>
      </c>
      <c r="L43" s="254">
        <f t="shared" si="2"/>
        <v>4637.34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18825</v>
      </c>
      <c r="J44" s="150">
        <f>SUM(J45:J61)-J53</f>
        <v>14217</v>
      </c>
      <c r="K44" s="150">
        <f>SUM(K45:K61)-K53</f>
        <v>14217</v>
      </c>
      <c r="L44" s="255">
        <f>SUM(L45:L61)-L53</f>
        <v>4637.34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251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251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251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251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251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5000</v>
      </c>
      <c r="J50" s="116">
        <v>5000</v>
      </c>
      <c r="K50" s="116">
        <v>5000</v>
      </c>
      <c r="L50" s="251">
        <v>2673.06</v>
      </c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4428</v>
      </c>
      <c r="J51" s="116">
        <v>2952</v>
      </c>
      <c r="K51" s="116">
        <v>2952</v>
      </c>
      <c r="L51" s="251">
        <v>309.57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251"/>
      <c r="M52" s="3"/>
      <c r="N52" s="3"/>
      <c r="O52" s="3"/>
      <c r="P52" s="3"/>
      <c r="Q52" s="3"/>
    </row>
    <row r="53" spans="1:17" ht="11.25" customHeight="1">
      <c r="A53" s="312">
        <v>1</v>
      </c>
      <c r="B53" s="303"/>
      <c r="C53" s="303"/>
      <c r="D53" s="303"/>
      <c r="E53" s="303"/>
      <c r="F53" s="304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58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251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252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251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4432</v>
      </c>
      <c r="J57" s="116">
        <v>2955</v>
      </c>
      <c r="K57" s="116">
        <v>2955</v>
      </c>
      <c r="L57" s="251">
        <v>1351.69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252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252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251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4965</v>
      </c>
      <c r="J61" s="116">
        <v>3310</v>
      </c>
      <c r="K61" s="116">
        <v>3310</v>
      </c>
      <c r="L61" s="251">
        <v>303.02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259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249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249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249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252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260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252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261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250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252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252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252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250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250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260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252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260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250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252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250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250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252"/>
      <c r="M87" s="3"/>
      <c r="N87" s="3"/>
      <c r="O87" s="3"/>
      <c r="P87" s="3"/>
      <c r="Q87" s="3"/>
    </row>
    <row r="88" spans="1:17" ht="12.75" customHeight="1">
      <c r="A88" s="309">
        <v>1</v>
      </c>
      <c r="B88" s="310"/>
      <c r="C88" s="310"/>
      <c r="D88" s="310"/>
      <c r="E88" s="310"/>
      <c r="F88" s="311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62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252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252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250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261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250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250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252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263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249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249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249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252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252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249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249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254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252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252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249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254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249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249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252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260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249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249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26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252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259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249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249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252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259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249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249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252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265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249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249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252"/>
      <c r="M128" s="3"/>
      <c r="N128" s="3"/>
      <c r="O128" s="3"/>
      <c r="P128" s="3"/>
      <c r="Q128" s="3"/>
    </row>
    <row r="129" spans="1:17" ht="12" customHeight="1">
      <c r="A129" s="302">
        <v>1</v>
      </c>
      <c r="B129" s="303"/>
      <c r="C129" s="303"/>
      <c r="D129" s="303"/>
      <c r="E129" s="303"/>
      <c r="F129" s="304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66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249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249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249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249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267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251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254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249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249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251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251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249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265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249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267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252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259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259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249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259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251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268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249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249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252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249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249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259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249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267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249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259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249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269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270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251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249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259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269"/>
      <c r="M168" s="3"/>
      <c r="N168" s="3"/>
      <c r="O168" s="3"/>
      <c r="P168" s="3"/>
      <c r="Q168" s="3"/>
    </row>
    <row r="169" spans="1:17" ht="12" customHeight="1">
      <c r="A169" s="312">
        <v>1</v>
      </c>
      <c r="B169" s="303"/>
      <c r="C169" s="303"/>
      <c r="D169" s="303"/>
      <c r="E169" s="303"/>
      <c r="F169" s="304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71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252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270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2000</v>
      </c>
      <c r="J172" s="138">
        <f>SUM(J173+J226+J287)</f>
        <v>2000</v>
      </c>
      <c r="K172" s="111">
        <f>SUM(K173+K226+K287)</f>
        <v>2000</v>
      </c>
      <c r="L172" s="247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2000</v>
      </c>
      <c r="J173" s="123">
        <f>SUM(J174+J196+J204+J216+J220)</f>
        <v>2000</v>
      </c>
      <c r="K173" s="123">
        <f>SUM(K174+K196+K204+K216+K220)</f>
        <v>2000</v>
      </c>
      <c r="L173" s="259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2000</v>
      </c>
      <c r="J174" s="128">
        <f>SUM(J175+J178+J183+J188+J193)</f>
        <v>2000</v>
      </c>
      <c r="K174" s="129">
        <f>SUM(K175+K178+K183+K188+K193)</f>
        <v>2000</v>
      </c>
      <c r="L174" s="249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259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249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252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259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249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27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252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27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2000</v>
      </c>
      <c r="J183" s="128">
        <f>J184</f>
        <v>2000</v>
      </c>
      <c r="K183" s="129">
        <f>K184</f>
        <v>2000</v>
      </c>
      <c r="L183" s="249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2000</v>
      </c>
      <c r="J184" s="127">
        <f>SUM(J185:J187)</f>
        <v>2000</v>
      </c>
      <c r="K184" s="127">
        <f>SUM(K185:K187)</f>
        <v>2000</v>
      </c>
      <c r="L184" s="249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27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>
        <v>2000</v>
      </c>
      <c r="J186" s="117">
        <v>2000</v>
      </c>
      <c r="K186" s="117">
        <v>2000</v>
      </c>
      <c r="L186" s="252">
        <v>0</v>
      </c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252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254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249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27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252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27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249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250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252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254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249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259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27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252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252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252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27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249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259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249">
        <f>L208</f>
        <v>0</v>
      </c>
      <c r="M206" s="3"/>
      <c r="N206" s="3"/>
      <c r="O206" s="3"/>
      <c r="P206" s="3"/>
      <c r="Q206" s="3"/>
    </row>
    <row r="207" spans="1:17" ht="12" customHeight="1">
      <c r="A207" s="302">
        <v>1</v>
      </c>
      <c r="B207" s="303"/>
      <c r="C207" s="303"/>
      <c r="D207" s="303"/>
      <c r="E207" s="303"/>
      <c r="F207" s="304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58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27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249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259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27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252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252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252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252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261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255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250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27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273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273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273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252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252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252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250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255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250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250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27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252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251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27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250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250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252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252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261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249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252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27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250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261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252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252"/>
      <c r="M245" s="3"/>
      <c r="N245" s="3"/>
      <c r="O245" s="3"/>
      <c r="P245" s="3"/>
      <c r="Q245" s="3"/>
    </row>
    <row r="246" spans="1:17" ht="13.5" customHeight="1">
      <c r="A246" s="302">
        <v>1</v>
      </c>
      <c r="B246" s="303"/>
      <c r="C246" s="303"/>
      <c r="D246" s="303"/>
      <c r="E246" s="303"/>
      <c r="F246" s="304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62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250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250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27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250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250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27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250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249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27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252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249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249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249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252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252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252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252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250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261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252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252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250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249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252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252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250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250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252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252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250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250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252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250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250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252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250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249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252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252"/>
      <c r="M285" s="3"/>
      <c r="N285" s="3"/>
      <c r="O285" s="3"/>
      <c r="P285" s="3"/>
      <c r="Q285" s="3"/>
    </row>
    <row r="286" spans="1:17" ht="18" customHeight="1">
      <c r="A286" s="302">
        <v>1</v>
      </c>
      <c r="B286" s="303"/>
      <c r="C286" s="303"/>
      <c r="D286" s="303"/>
      <c r="E286" s="303"/>
      <c r="F286" s="304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62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274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250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250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250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252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252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252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250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261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252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252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250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250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275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252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250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249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251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275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250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261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275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250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250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275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250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249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275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252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250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250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250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252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252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252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255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250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252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252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250">
        <f>L328</f>
        <v>0</v>
      </c>
      <c r="M326" s="3"/>
      <c r="N326" s="3"/>
      <c r="O326" s="3"/>
      <c r="P326" s="3"/>
      <c r="Q326" s="3"/>
    </row>
    <row r="327" spans="1:17" ht="15" customHeight="1">
      <c r="A327" s="302">
        <v>1</v>
      </c>
      <c r="B327" s="303"/>
      <c r="C327" s="303"/>
      <c r="D327" s="303"/>
      <c r="E327" s="303"/>
      <c r="F327" s="304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62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249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275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252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250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261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252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252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250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261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275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250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250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275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250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250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275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744956</v>
      </c>
      <c r="J344" s="141">
        <f>SUM(J30+J172)</f>
        <v>498972</v>
      </c>
      <c r="K344" s="141">
        <f>SUM(K30+K172)</f>
        <v>498972</v>
      </c>
      <c r="L344" s="276">
        <f>SUM(L30+L172)</f>
        <v>434995.48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25" t="s">
        <v>193</v>
      </c>
      <c r="E347" s="325"/>
      <c r="F347" s="325"/>
      <c r="G347" s="325"/>
      <c r="H347" s="27"/>
      <c r="I347" s="3"/>
      <c r="J347" s="3"/>
      <c r="K347" s="324" t="s">
        <v>194</v>
      </c>
      <c r="L347" s="324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9" t="s">
        <v>133</v>
      </c>
      <c r="L348" s="319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20" t="s">
        <v>175</v>
      </c>
      <c r="E351" s="321"/>
      <c r="F351" s="321"/>
      <c r="G351" s="321"/>
      <c r="H351" s="241"/>
      <c r="I351" s="186" t="s">
        <v>132</v>
      </c>
      <c r="J351" s="5"/>
      <c r="K351" s="319" t="s">
        <v>133</v>
      </c>
      <c r="L351" s="319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D347:G347"/>
    <mergeCell ref="A129:F129"/>
    <mergeCell ref="A29:F29"/>
    <mergeCell ref="A53:F53"/>
    <mergeCell ref="A88:F88"/>
    <mergeCell ref="A246:F246"/>
    <mergeCell ref="A9:L9"/>
    <mergeCell ref="B13:L13"/>
    <mergeCell ref="G11:K11"/>
    <mergeCell ref="G15:K15"/>
    <mergeCell ref="G10:K10"/>
    <mergeCell ref="H27:H28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2014-10-10T10:31:39Z</cp:lastPrinted>
  <dcterms:created xsi:type="dcterms:W3CDTF">2004-04-07T10:43:01Z</dcterms:created>
  <dcterms:modified xsi:type="dcterms:W3CDTF">2015-08-28T10:05:14Z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