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<sst xmlns="http://schemas.openxmlformats.org/spreadsheetml/2006/main" count="1044" uniqueCount="199">
  <si>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</si>
  <si>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</si>
  <si>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</si>
  <si>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</si>
  <si>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</si>
  <si>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</si>
  <si>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</si>
  <si>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</si>
  <si>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</si>
  <si>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</si>
  <si>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</si>
  <si>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</si>
  <si>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</si>
  <si>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</si>
  <si>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</si>
  <si>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</si>
  <si>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</si>
  <si>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</si>
  <si>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</si>
  <si>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</si>
  <si>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</si>
  <si>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</si>
  <si>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</si>
  <si>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</si>
  <si>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</si>
  <si>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</si>
  <si>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</si>
  <si>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</si>
  <si>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</si>
  <si>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</si>
  <si>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</si>
  <si>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</si>
  <si>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</si>
  <si>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</si>
  <si>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</si>
  <si>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</si>
  <si>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</si>
  <si>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</si>
  <si>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</si>
  <si>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</si>
  <si>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</si>
  <si>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</si>
  <si>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</si>
  <si>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</si>
  <si>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</si>
  <si>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</si>
  <si>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</si>
  <si>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</si>
  <si>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</si>
  <si>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</si>
  <si>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</si>
  <si>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</si>
  <si>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</si>
  <si>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</si>
  <si>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</si>
  <si>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</si>
  <si>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</si>
  <si>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</si>
  <si>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</si>
  <si>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</si>
  <si>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</si>
  <si>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</si>
  <si>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</si>
  <si>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</si>
  <si>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</si>
  <si>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</si>
  <si>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</si>
  <si>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</si>
  <si>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</si>
  <si>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</si>
  <si>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</si>
  <si>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</si>
  <si>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</si>
  <si>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</si>
  <si>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</si>
  <si>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</si>
  <si>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</si>
  <si>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</si>
  <si>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</si>
  <si>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</si>
  <si>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</si>
  <si>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</si>
  <si>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</si>
  <si>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</si>
  <si>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</si>
  <si>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</si>
  <si>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</si>
  <si>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</si>
  <si>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</si>
  <si>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</si>
  <si>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</si>
  <si>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</si>
  <si>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</si>
  <si>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</si>
  <si>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</si>
  <si>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</si>
  <si>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</si>
  <si>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</si>
  <si>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</si>
  <si>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</si>
  <si>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</si>
  <si>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</si>
  <si>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</si>
  <si>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</si>
  <si>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</si>
  <si>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</si>
  <si>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</si>
  <si>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</si>
  <si>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</si>
  <si>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</si>
  <si>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</si>
  <si>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</si>
  <si>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</si>
  <si>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</si>
  <si>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</si>
  <si>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</si>
  <si>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</si>
  <si>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</si>
  <si>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</si>
  <si>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</si>
  <si>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</si>
  <si>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</si>
  <si>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</si>
  <si>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</si>
  <si>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</si>
  <si>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</si>
  <si>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</si>
  <si>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</si>
  <si>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</si>
  <si>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</si>
  <si>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</si>
  <si>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</si>
  <si>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</si>
  <si>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</si>
  <si>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</si>
  <si>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</si>
  <si>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</si>
  <si>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</si>
  <si>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</si>
  <si>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</si>
  <si>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</si>
  <si>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</si>
  <si>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</si>
  <si>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</si>
  <si>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</si>
  <si>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</si>
  <si>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</si>
  <si>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</si>
  <si>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</si>
  <si>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</si>
  <si>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</si>
  <si>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</si>
  <si>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</si>
  <si>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</si>
  <si>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</si>
  <si>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</si>
  <si>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</si>
  <si>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</si>
  <si>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</si>
  <si>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</si>
  <si>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</si>
  <si>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</si>
  <si>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</si>
  <si>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</si>
  <si>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</si>
  <si>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</si>
  <si>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</si>
  <si>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</si>
  <si>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</si>
  <si>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</si>
  <si>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</si>
  <si>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</si>
  <si>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</si>
  <si>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</si>
  <si>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</si>
  <si>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</si>
  <si>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</si>
  <si>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</si>
  <si>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</si>
  <si>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</si>
  <si>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</si>
  <si>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</si>
  <si>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</si>
  <si>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</si>
  <si>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</si>
  <si>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</si>
  <si>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</si>
  <si>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</si>
  <si>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</si>
  <si>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</si>
  <si>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</si>
  <si>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</si>
  <si>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</si>
  <si>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Direktorius</t>
  </si>
  <si>
    <t>Vidmantas Vitkauskas</t>
  </si>
  <si>
    <t>4.3</t>
  </si>
  <si>
    <t>Garliavos Juozo Lukšos gimnazija</t>
  </si>
  <si>
    <t>2016 01 11    Nr. 19</t>
  </si>
  <si>
    <t>2015 M. GRUODŽIO 31 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</si>
</sst>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15" fillId="0" borderId="0" xfId="46" applyNumberFormat="1" applyFont="1">
      <alignment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0" borderId="22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0" borderId="19" xfId="46" applyNumberFormat="1" applyFont="1" applyBorder="1" applyAlignment="1" applyProtection="1">
      <alignment horizontal="right" vertical="center" wrapText="1"/>
      <protection/>
    </xf>
    <xf numFmtId="2" fontId="7" fillId="0" borderId="12" xfId="46" applyNumberFormat="1" applyFont="1" applyBorder="1" applyAlignment="1" applyProtection="1">
      <alignment horizontal="right" vertical="center" wrapText="1"/>
      <protection/>
    </xf>
    <xf numFmtId="2" fontId="7" fillId="0" borderId="15" xfId="46" applyNumberFormat="1" applyFont="1" applyBorder="1" applyAlignment="1">
      <alignment horizontal="right" vertical="center" wrapText="1"/>
      <protection/>
    </xf>
    <xf numFmtId="2" fontId="7" fillId="0" borderId="20" xfId="46" applyNumberFormat="1" applyFont="1" applyBorder="1" applyAlignment="1">
      <alignment horizontal="right" vertical="center" wrapText="1"/>
      <protection/>
    </xf>
    <xf numFmtId="2" fontId="7" fillId="0" borderId="20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 applyProtection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8" xfId="46" applyNumberFormat="1" applyFont="1" applyBorder="1" applyAlignment="1" applyProtection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172" fontId="15" fillId="0" borderId="0" xfId="46" applyNumberFormat="1" applyFont="1" applyBorder="1">
      <alignment/>
      <protection/>
    </xf>
    <xf numFmtId="2" fontId="7" fillId="0" borderId="0" xfId="46" applyNumberFormat="1" applyFont="1">
      <alignment/>
      <protection/>
    </xf>
    <xf numFmtId="1" fontId="3" fillId="0" borderId="10" xfId="46" applyNumberFormat="1" applyFont="1" applyFill="1" applyBorder="1" applyAlignment="1">
      <alignment horizontal="center" vertical="top" wrapText="1"/>
      <protection/>
    </xf>
    <xf numFmtId="1" fontId="7" fillId="0" borderId="17" xfId="46" applyNumberFormat="1" applyFont="1" applyBorder="1" applyAlignment="1" applyProtection="1">
      <alignment horizontal="right" vertical="center" wrapText="1"/>
      <protection/>
    </xf>
    <xf numFmtId="1" fontId="7" fillId="33" borderId="10" xfId="46" applyNumberFormat="1" applyFont="1" applyFill="1" applyBorder="1" applyAlignment="1">
      <alignment horizontal="right" vertical="center" wrapText="1"/>
      <protection/>
    </xf>
    <xf numFmtId="1" fontId="7" fillId="33" borderId="17" xfId="46" applyNumberFormat="1" applyFont="1" applyFill="1" applyBorder="1" applyAlignment="1">
      <alignment horizontal="right" vertical="center" wrapText="1"/>
      <protection/>
    </xf>
    <xf numFmtId="1" fontId="7" fillId="33" borderId="10" xfId="46" applyNumberFormat="1" applyFont="1" applyFill="1" applyBorder="1" applyAlignment="1">
      <alignment horizontal="right" vertical="center" wrapText="1"/>
      <protection/>
    </xf>
    <xf numFmtId="1" fontId="7" fillId="33" borderId="19" xfId="46" applyNumberFormat="1" applyFont="1" applyFill="1" applyBorder="1" applyAlignment="1">
      <alignment horizontal="right" vertical="center" wrapText="1"/>
      <protection/>
    </xf>
    <xf numFmtId="1" fontId="7" fillId="0" borderId="18" xfId="46" applyNumberFormat="1" applyFont="1" applyBorder="1" applyAlignment="1" applyProtection="1">
      <alignment horizontal="right" vertical="center" wrapText="1"/>
      <protection/>
    </xf>
    <xf numFmtId="1" fontId="7" fillId="0" borderId="10" xfId="46" applyNumberFormat="1" applyFont="1" applyBorder="1" applyAlignment="1" applyProtection="1">
      <alignment horizontal="right" vertical="center" wrapText="1"/>
      <protection/>
    </xf>
    <xf numFmtId="1" fontId="7" fillId="33" borderId="12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1" fontId="3" fillId="0" borderId="17" xfId="46" applyNumberFormat="1" applyFont="1" applyFill="1" applyBorder="1" applyAlignment="1">
      <alignment horizontal="center" vertical="top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3" t="s">
        <v>176</v>
      </c>
      <c r="K1" s="314"/>
      <c r="L1" s="31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4"/>
      <c r="K2" s="314"/>
      <c r="L2" s="31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4"/>
      <c r="K3" s="314"/>
      <c r="L3" s="31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4"/>
      <c r="K4" s="314"/>
      <c r="L4" s="31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4"/>
      <c r="K5" s="314"/>
      <c r="L5" s="31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0"/>
      <c r="H6" s="331"/>
      <c r="I6" s="331"/>
      <c r="J6" s="331"/>
      <c r="K6" s="33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1" t="s">
        <v>161</v>
      </c>
      <c r="H8" s="311"/>
      <c r="I8" s="311"/>
      <c r="J8" s="311"/>
      <c r="K8" s="3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9" t="s">
        <v>163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0" t="s">
        <v>164</v>
      </c>
      <c r="H10" s="310"/>
      <c r="I10" s="310"/>
      <c r="J10" s="310"/>
      <c r="K10" s="3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2" t="s">
        <v>162</v>
      </c>
      <c r="H11" s="312"/>
      <c r="I11" s="312"/>
      <c r="J11" s="312"/>
      <c r="K11" s="3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0" t="s">
        <v>165</v>
      </c>
      <c r="H15" s="310"/>
      <c r="I15" s="310"/>
      <c r="J15" s="310"/>
      <c r="K15" s="3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28" t="s">
        <v>166</v>
      </c>
      <c r="H16" s="328"/>
      <c r="I16" s="328"/>
      <c r="J16" s="328"/>
      <c r="K16" s="3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32"/>
      <c r="H17" s="333"/>
      <c r="I17" s="333"/>
      <c r="J17" s="333"/>
      <c r="K17" s="33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7"/>
      <c r="D22" s="308"/>
      <c r="E22" s="308"/>
      <c r="F22" s="308"/>
      <c r="G22" s="308"/>
      <c r="H22" s="308"/>
      <c r="I22" s="30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29" t="s">
        <v>7</v>
      </c>
      <c r="H25" s="32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5" t="s">
        <v>144</v>
      </c>
      <c r="L27" s="30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0"/>
      <c r="B28" s="321"/>
      <c r="C28" s="321"/>
      <c r="D28" s="321"/>
      <c r="E28" s="321"/>
      <c r="F28" s="321"/>
      <c r="G28" s="323"/>
      <c r="H28" s="325"/>
      <c r="I28" s="182" t="s">
        <v>142</v>
      </c>
      <c r="J28" s="183" t="s">
        <v>141</v>
      </c>
      <c r="K28" s="306"/>
      <c r="L28" s="30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9">
        <v>1</v>
      </c>
      <c r="B54" s="290"/>
      <c r="C54" s="290"/>
      <c r="D54" s="290"/>
      <c r="E54" s="290"/>
      <c r="F54" s="29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2">
        <v>1</v>
      </c>
      <c r="B131" s="290"/>
      <c r="C131" s="290"/>
      <c r="D131" s="290"/>
      <c r="E131" s="290"/>
      <c r="F131" s="29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9">
        <v>1</v>
      </c>
      <c r="B171" s="290"/>
      <c r="C171" s="290"/>
      <c r="D171" s="290"/>
      <c r="E171" s="290"/>
      <c r="F171" s="29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2">
        <v>1</v>
      </c>
      <c r="B208" s="290"/>
      <c r="C208" s="290"/>
      <c r="D208" s="290"/>
      <c r="E208" s="290"/>
      <c r="F208" s="29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2">
        <v>1</v>
      </c>
      <c r="B247" s="290"/>
      <c r="C247" s="290"/>
      <c r="D247" s="290"/>
      <c r="E247" s="290"/>
      <c r="F247" s="29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2">
        <v>1</v>
      </c>
      <c r="B288" s="290"/>
      <c r="C288" s="290"/>
      <c r="D288" s="290"/>
      <c r="E288" s="290"/>
      <c r="F288" s="29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2">
        <v>1</v>
      </c>
      <c r="B330" s="290"/>
      <c r="C330" s="290"/>
      <c r="D330" s="290"/>
      <c r="E330" s="290"/>
      <c r="F330" s="29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3" t="s">
        <v>133</v>
      </c>
      <c r="L348" s="29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4" t="s">
        <v>175</v>
      </c>
      <c r="E351" s="295"/>
      <c r="F351" s="295"/>
      <c r="G351" s="295"/>
      <c r="H351" s="241"/>
      <c r="I351" s="186" t="s">
        <v>132</v>
      </c>
      <c r="J351" s="5"/>
      <c r="K351" s="293" t="s">
        <v>133</v>
      </c>
      <c r="L351" s="29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3" t="s">
        <v>176</v>
      </c>
      <c r="K1" s="314"/>
      <c r="L1" s="31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4"/>
      <c r="K2" s="314"/>
      <c r="L2" s="31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4"/>
      <c r="K3" s="314"/>
      <c r="L3" s="31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4"/>
      <c r="K4" s="314"/>
      <c r="L4" s="31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4"/>
      <c r="K5" s="314"/>
      <c r="L5" s="31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0"/>
      <c r="H6" s="331"/>
      <c r="I6" s="331"/>
      <c r="J6" s="331"/>
      <c r="K6" s="33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1" t="s">
        <v>161</v>
      </c>
      <c r="H8" s="311"/>
      <c r="I8" s="311"/>
      <c r="J8" s="311"/>
      <c r="K8" s="3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9" t="s">
        <v>163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0" t="s">
        <v>164</v>
      </c>
      <c r="H10" s="310"/>
      <c r="I10" s="310"/>
      <c r="J10" s="310"/>
      <c r="K10" s="3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2" t="s">
        <v>162</v>
      </c>
      <c r="H11" s="312"/>
      <c r="I11" s="312"/>
      <c r="J11" s="312"/>
      <c r="K11" s="3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0" t="s">
        <v>165</v>
      </c>
      <c r="H15" s="310"/>
      <c r="I15" s="310"/>
      <c r="J15" s="310"/>
      <c r="K15" s="3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28" t="s">
        <v>166</v>
      </c>
      <c r="H16" s="328"/>
      <c r="I16" s="328"/>
      <c r="J16" s="328"/>
      <c r="K16" s="3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32"/>
      <c r="H17" s="333"/>
      <c r="I17" s="333"/>
      <c r="J17" s="333"/>
      <c r="K17" s="33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34"/>
      <c r="D19" s="335"/>
      <c r="E19" s="335"/>
      <c r="F19" s="335"/>
      <c r="G19" s="335"/>
      <c r="H19" s="335"/>
      <c r="I19" s="33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7" t="s">
        <v>179</v>
      </c>
      <c r="D20" s="308"/>
      <c r="E20" s="308"/>
      <c r="F20" s="308"/>
      <c r="G20" s="308"/>
      <c r="H20" s="308"/>
      <c r="I20" s="30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7" t="s">
        <v>180</v>
      </c>
      <c r="D21" s="308"/>
      <c r="E21" s="308"/>
      <c r="F21" s="308"/>
      <c r="G21" s="308"/>
      <c r="H21" s="308"/>
      <c r="I21" s="30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7" t="s">
        <v>178</v>
      </c>
      <c r="D22" s="308"/>
      <c r="E22" s="308"/>
      <c r="F22" s="308"/>
      <c r="G22" s="308"/>
      <c r="H22" s="308"/>
      <c r="I22" s="30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29" t="s">
        <v>7</v>
      </c>
      <c r="H25" s="32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5" t="s">
        <v>144</v>
      </c>
      <c r="L27" s="30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0"/>
      <c r="B28" s="321"/>
      <c r="C28" s="321"/>
      <c r="D28" s="321"/>
      <c r="E28" s="321"/>
      <c r="F28" s="321"/>
      <c r="G28" s="323"/>
      <c r="H28" s="325"/>
      <c r="I28" s="182" t="s">
        <v>142</v>
      </c>
      <c r="J28" s="183" t="s">
        <v>141</v>
      </c>
      <c r="K28" s="306"/>
      <c r="L28" s="30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9">
        <v>1</v>
      </c>
      <c r="B54" s="290"/>
      <c r="C54" s="290"/>
      <c r="D54" s="290"/>
      <c r="E54" s="290"/>
      <c r="F54" s="29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2">
        <v>1</v>
      </c>
      <c r="B131" s="290"/>
      <c r="C131" s="290"/>
      <c r="D131" s="290"/>
      <c r="E131" s="290"/>
      <c r="F131" s="29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9">
        <v>1</v>
      </c>
      <c r="B171" s="290"/>
      <c r="C171" s="290"/>
      <c r="D171" s="290"/>
      <c r="E171" s="290"/>
      <c r="F171" s="29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2">
        <v>1</v>
      </c>
      <c r="B208" s="290"/>
      <c r="C208" s="290"/>
      <c r="D208" s="290"/>
      <c r="E208" s="290"/>
      <c r="F208" s="29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2">
        <v>1</v>
      </c>
      <c r="B247" s="290"/>
      <c r="C247" s="290"/>
      <c r="D247" s="290"/>
      <c r="E247" s="290"/>
      <c r="F247" s="29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2">
        <v>1</v>
      </c>
      <c r="B288" s="290"/>
      <c r="C288" s="290"/>
      <c r="D288" s="290"/>
      <c r="E288" s="290"/>
      <c r="F288" s="29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2">
        <v>1</v>
      </c>
      <c r="B330" s="290"/>
      <c r="C330" s="290"/>
      <c r="D330" s="290"/>
      <c r="E330" s="290"/>
      <c r="F330" s="29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3" t="s">
        <v>133</v>
      </c>
      <c r="L348" s="29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4" t="s">
        <v>175</v>
      </c>
      <c r="E351" s="295"/>
      <c r="F351" s="295"/>
      <c r="G351" s="295"/>
      <c r="H351" s="241"/>
      <c r="I351" s="186" t="s">
        <v>132</v>
      </c>
      <c r="J351" s="5"/>
      <c r="K351" s="293" t="s">
        <v>133</v>
      </c>
      <c r="L351" s="29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A9" sqref="A9:L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9" width="9.140625" style="1" customWidth="1"/>
    <col min="20" max="20" width="9.421875" style="1" bestFit="1" customWidth="1"/>
    <col min="21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30" t="s">
        <v>191</v>
      </c>
      <c r="H6" s="331"/>
      <c r="I6" s="331"/>
      <c r="J6" s="331"/>
      <c r="K6" s="33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5" t="s">
        <v>173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1" t="s">
        <v>161</v>
      </c>
      <c r="H8" s="311"/>
      <c r="I8" s="311"/>
      <c r="J8" s="311"/>
      <c r="K8" s="3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9" t="s">
        <v>198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10" t="s">
        <v>192</v>
      </c>
      <c r="H10" s="310"/>
      <c r="I10" s="310"/>
      <c r="J10" s="310"/>
      <c r="K10" s="3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12" t="s">
        <v>162</v>
      </c>
      <c r="H11" s="312"/>
      <c r="I11" s="312"/>
      <c r="J11" s="312"/>
      <c r="K11" s="3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310" t="s">
        <v>197</v>
      </c>
      <c r="H15" s="310"/>
      <c r="I15" s="310"/>
      <c r="J15" s="310"/>
      <c r="K15" s="310"/>
      <c r="M15" s="3"/>
      <c r="N15" s="3"/>
      <c r="O15" s="3"/>
      <c r="P15" s="3"/>
    </row>
    <row r="16" spans="7:16" ht="11.25" customHeight="1">
      <c r="G16" s="328" t="s">
        <v>166</v>
      </c>
      <c r="H16" s="328"/>
      <c r="I16" s="328"/>
      <c r="J16" s="328"/>
      <c r="K16" s="32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8"/>
      <c r="F17" s="308"/>
      <c r="G17" s="308"/>
      <c r="H17" s="308"/>
      <c r="I17" s="308"/>
      <c r="J17" s="308"/>
      <c r="K17" s="308"/>
      <c r="L17" s="169"/>
      <c r="M17" s="3"/>
      <c r="N17" s="3"/>
      <c r="O17" s="3"/>
      <c r="P17" s="3"/>
    </row>
    <row r="18" spans="1:16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196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195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29" t="s">
        <v>7</v>
      </c>
      <c r="H25" s="329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317" t="s">
        <v>2</v>
      </c>
      <c r="B27" s="318"/>
      <c r="C27" s="319"/>
      <c r="D27" s="319"/>
      <c r="E27" s="319"/>
      <c r="F27" s="319"/>
      <c r="G27" s="322" t="s">
        <v>3</v>
      </c>
      <c r="H27" s="324" t="s">
        <v>143</v>
      </c>
      <c r="I27" s="326" t="s">
        <v>147</v>
      </c>
      <c r="J27" s="327"/>
      <c r="K27" s="305" t="s">
        <v>144</v>
      </c>
      <c r="L27" s="303" t="s">
        <v>168</v>
      </c>
      <c r="M27" s="105"/>
      <c r="N27" s="3"/>
      <c r="O27" s="3"/>
      <c r="P27" s="3"/>
    </row>
    <row r="28" spans="1:17" ht="46.5" customHeight="1">
      <c r="A28" s="320"/>
      <c r="B28" s="321"/>
      <c r="C28" s="321"/>
      <c r="D28" s="321"/>
      <c r="E28" s="321"/>
      <c r="F28" s="321"/>
      <c r="G28" s="323"/>
      <c r="H28" s="325"/>
      <c r="I28" s="182" t="s">
        <v>142</v>
      </c>
      <c r="J28" s="183" t="s">
        <v>141</v>
      </c>
      <c r="K28" s="306"/>
      <c r="L28" s="304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0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715082.32</v>
      </c>
      <c r="J30" s="247">
        <f>SUM(J31+J41+J62+J83+J91+J107+J130+J146+J155)</f>
        <v>715082.32</v>
      </c>
      <c r="K30" s="269">
        <f>SUM(K31+K41+K62+K83+K91+K107+K130+K146+K155)</f>
        <v>715082.32</v>
      </c>
      <c r="L30" s="247">
        <f>SUM(L31+L41+L62+L83+L91+L107+L130+L146+L155)</f>
        <v>715082.32</v>
      </c>
      <c r="M30" s="96"/>
      <c r="N30" s="96"/>
      <c r="O30" s="96"/>
      <c r="P30" s="96"/>
      <c r="Q30" s="272"/>
      <c r="R30" s="256"/>
      <c r="T30" s="256"/>
    </row>
    <row r="31" spans="1:18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691156.75</v>
      </c>
      <c r="J31" s="247">
        <f>SUM(J32+J37)</f>
        <v>691156.75</v>
      </c>
      <c r="K31" s="283">
        <f>SUM(K32+K37)</f>
        <v>691156.75</v>
      </c>
      <c r="L31" s="248">
        <f>SUM(L32+L37)</f>
        <v>691156.75</v>
      </c>
      <c r="M31" s="3"/>
      <c r="N31" s="3"/>
      <c r="O31" s="3"/>
      <c r="P31" s="3"/>
      <c r="Q31" s="272"/>
      <c r="R31" s="256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9">
        <f>SUM(I33)</f>
        <v>528238.18</v>
      </c>
      <c r="J32" s="249">
        <f aca="true" t="shared" si="0" ref="J32:L33">SUM(J33)</f>
        <v>528238.18</v>
      </c>
      <c r="K32" s="250">
        <f t="shared" si="0"/>
        <v>528238.18</v>
      </c>
      <c r="L32" s="249">
        <f t="shared" si="0"/>
        <v>528238.18</v>
      </c>
      <c r="M32" s="3"/>
      <c r="N32" s="3"/>
      <c r="O32" s="3"/>
      <c r="P32" s="3"/>
      <c r="Q32" s="272"/>
      <c r="R32" s="256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9">
        <f>SUM(I34)</f>
        <v>528238.18</v>
      </c>
      <c r="J33" s="249">
        <f t="shared" si="0"/>
        <v>528238.18</v>
      </c>
      <c r="K33" s="250">
        <f t="shared" si="0"/>
        <v>528238.18</v>
      </c>
      <c r="L33" s="249">
        <f t="shared" si="0"/>
        <v>528238.18</v>
      </c>
      <c r="M33" s="3"/>
      <c r="N33" s="3"/>
      <c r="O33" s="3"/>
      <c r="P33" s="3"/>
      <c r="Q33" s="272"/>
      <c r="R33" s="256"/>
    </row>
    <row r="34" spans="1:18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528238.18</v>
      </c>
      <c r="J34" s="249">
        <f>SUM(J35:J36)</f>
        <v>528238.18</v>
      </c>
      <c r="K34" s="250">
        <f>SUM(K35:K36)</f>
        <v>528238.18</v>
      </c>
      <c r="L34" s="249">
        <f>SUM(L35:L36)</f>
        <v>528238.18</v>
      </c>
      <c r="M34" s="3"/>
      <c r="N34" s="3"/>
      <c r="O34" s="3"/>
      <c r="P34" s="3"/>
      <c r="Q34" s="272"/>
      <c r="R34" s="256">
        <f aca="true" t="shared" si="1" ref="R34:R61">+J34-K34</f>
        <v>0</v>
      </c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8">
        <v>528238.18</v>
      </c>
      <c r="J35" s="251">
        <v>528238.18</v>
      </c>
      <c r="K35" s="251">
        <v>528238.18</v>
      </c>
      <c r="L35" s="251">
        <v>528238.18</v>
      </c>
      <c r="M35" s="3"/>
      <c r="N35" s="3"/>
      <c r="O35" s="3"/>
      <c r="P35" s="3"/>
      <c r="Q35" s="272"/>
      <c r="R35" s="256">
        <f t="shared" si="1"/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1"/>
      <c r="J36" s="251"/>
      <c r="K36" s="251"/>
      <c r="L36" s="251"/>
      <c r="M36" s="3"/>
      <c r="N36" s="3"/>
      <c r="O36" s="3"/>
      <c r="P36" s="3"/>
      <c r="Q36" s="272"/>
      <c r="R36" s="256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>I38</f>
        <v>162918.57</v>
      </c>
      <c r="J37" s="249">
        <f aca="true" t="shared" si="2" ref="J37:L38">J38</f>
        <v>162918.57</v>
      </c>
      <c r="K37" s="250">
        <f t="shared" si="2"/>
        <v>162918.57</v>
      </c>
      <c r="L37" s="249">
        <f t="shared" si="2"/>
        <v>162918.57</v>
      </c>
      <c r="M37" s="3"/>
      <c r="N37" s="3"/>
      <c r="O37" s="3"/>
      <c r="P37" s="3"/>
      <c r="Q37" s="272"/>
      <c r="R37" s="256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>I39</f>
        <v>162918.57</v>
      </c>
      <c r="J38" s="249">
        <f t="shared" si="2"/>
        <v>162918.57</v>
      </c>
      <c r="K38" s="249">
        <f t="shared" si="2"/>
        <v>162918.57</v>
      </c>
      <c r="L38" s="249">
        <f t="shared" si="2"/>
        <v>162918.57</v>
      </c>
      <c r="M38" s="3"/>
      <c r="N38" s="3"/>
      <c r="O38" s="3"/>
      <c r="P38" s="3"/>
      <c r="Q38" s="272"/>
      <c r="R38" s="256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9">
        <f>I40</f>
        <v>162918.57</v>
      </c>
      <c r="J39" s="249">
        <f>J40</f>
        <v>162918.57</v>
      </c>
      <c r="K39" s="249">
        <f>K40</f>
        <v>162918.57</v>
      </c>
      <c r="L39" s="249">
        <f>L40</f>
        <v>162918.57</v>
      </c>
      <c r="M39" s="3"/>
      <c r="N39" s="3"/>
      <c r="O39" s="3"/>
      <c r="P39" s="3"/>
      <c r="Q39" s="272"/>
      <c r="R39" s="256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2">
        <v>162918.57</v>
      </c>
      <c r="J40" s="251">
        <v>162918.57</v>
      </c>
      <c r="K40" s="251">
        <v>162918.57</v>
      </c>
      <c r="L40" s="251">
        <v>162918.57</v>
      </c>
      <c r="M40" s="3"/>
      <c r="N40" s="3"/>
      <c r="O40" s="3"/>
      <c r="P40" s="3"/>
      <c r="Q40" s="272"/>
      <c r="R40" s="256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3">
        <f aca="true" t="shared" si="3" ref="I41:L43">I42</f>
        <v>23925.57</v>
      </c>
      <c r="J41" s="285">
        <f t="shared" si="3"/>
        <v>23925.57</v>
      </c>
      <c r="K41" s="253">
        <f t="shared" si="3"/>
        <v>23925.57</v>
      </c>
      <c r="L41" s="253">
        <f t="shared" si="3"/>
        <v>23925.57</v>
      </c>
      <c r="M41" s="3"/>
      <c r="N41" s="3"/>
      <c r="O41" s="3"/>
      <c r="P41" s="3"/>
      <c r="Q41" s="272"/>
      <c r="R41" s="256">
        <f t="shared" si="1"/>
        <v>0</v>
      </c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9">
        <f t="shared" si="3"/>
        <v>23925.57</v>
      </c>
      <c r="J42" s="250">
        <f t="shared" si="3"/>
        <v>23925.57</v>
      </c>
      <c r="K42" s="249">
        <f t="shared" si="3"/>
        <v>23925.57</v>
      </c>
      <c r="L42" s="250">
        <f t="shared" si="3"/>
        <v>23925.57</v>
      </c>
      <c r="M42" s="3"/>
      <c r="N42" s="3"/>
      <c r="O42" s="3"/>
      <c r="P42" s="3"/>
      <c r="Q42" s="272"/>
      <c r="R42" s="256">
        <f t="shared" si="1"/>
        <v>0</v>
      </c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9">
        <f t="shared" si="3"/>
        <v>23925.57</v>
      </c>
      <c r="J43" s="250">
        <f t="shared" si="3"/>
        <v>23925.57</v>
      </c>
      <c r="K43" s="254">
        <f t="shared" si="3"/>
        <v>23925.57</v>
      </c>
      <c r="L43" s="254">
        <f t="shared" si="3"/>
        <v>23925.57</v>
      </c>
      <c r="M43" s="3"/>
      <c r="N43" s="3"/>
      <c r="O43" s="3"/>
      <c r="P43" s="3"/>
      <c r="Q43" s="272"/>
      <c r="R43" s="256">
        <f t="shared" si="1"/>
        <v>0</v>
      </c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23925.57</v>
      </c>
      <c r="J44" s="284">
        <f>SUM(J45:J61)-J53</f>
        <v>23925.57</v>
      </c>
      <c r="K44" s="284">
        <f>SUM(K45:K61)-K53</f>
        <v>23925.57</v>
      </c>
      <c r="L44" s="255">
        <f>SUM(L45:L61)-L53</f>
        <v>23925.57</v>
      </c>
      <c r="M44" s="3"/>
      <c r="N44" s="3"/>
      <c r="O44" s="3"/>
      <c r="P44" s="3"/>
      <c r="Q44" s="272"/>
      <c r="R44" s="256">
        <f t="shared" si="1"/>
        <v>0</v>
      </c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251"/>
      <c r="M45" s="3"/>
      <c r="N45" s="3"/>
      <c r="O45" s="3"/>
      <c r="P45" s="3"/>
      <c r="Q45" s="272"/>
      <c r="R45" s="256">
        <f t="shared" si="1"/>
        <v>0</v>
      </c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251"/>
      <c r="M46" s="3"/>
      <c r="N46" s="3"/>
      <c r="O46" s="3"/>
      <c r="P46" s="3"/>
      <c r="Q46" s="272"/>
      <c r="R46" s="256">
        <f t="shared" si="1"/>
        <v>0</v>
      </c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251"/>
      <c r="M47" s="3"/>
      <c r="N47" s="3"/>
      <c r="O47" s="3"/>
      <c r="P47" s="3"/>
      <c r="Q47" s="272"/>
      <c r="R47" s="256">
        <f t="shared" si="1"/>
        <v>0</v>
      </c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251"/>
      <c r="M48" s="3"/>
      <c r="N48" s="3"/>
      <c r="O48" s="3"/>
      <c r="P48" s="3"/>
      <c r="Q48" s="272"/>
      <c r="R48" s="256">
        <f t="shared" si="1"/>
        <v>0</v>
      </c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251"/>
      <c r="M49" s="3"/>
      <c r="N49" s="3"/>
      <c r="O49" s="3"/>
      <c r="P49" s="3"/>
      <c r="Q49" s="272"/>
      <c r="R49" s="256">
        <f t="shared" si="1"/>
        <v>0</v>
      </c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1">
        <v>4996.29</v>
      </c>
      <c r="J50" s="251">
        <v>4996.29</v>
      </c>
      <c r="K50" s="251">
        <v>4996.29</v>
      </c>
      <c r="L50" s="251">
        <v>4996.29</v>
      </c>
      <c r="M50" s="3"/>
      <c r="N50" s="3"/>
      <c r="O50" s="3"/>
      <c r="P50" s="3"/>
      <c r="Q50" s="272"/>
      <c r="R50" s="256">
        <f t="shared" si="1"/>
        <v>0</v>
      </c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1">
        <v>13590.92</v>
      </c>
      <c r="J51" s="251">
        <v>13590.92</v>
      </c>
      <c r="K51" s="251">
        <v>13590.92</v>
      </c>
      <c r="L51" s="251">
        <v>13590.92</v>
      </c>
      <c r="M51" s="3"/>
      <c r="N51" s="3"/>
      <c r="O51" s="3"/>
      <c r="P51" s="3"/>
      <c r="Q51" s="272"/>
      <c r="R51" s="256">
        <f t="shared" si="1"/>
        <v>0</v>
      </c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251"/>
      <c r="M52" s="3"/>
      <c r="N52" s="3"/>
      <c r="O52" s="3"/>
      <c r="P52" s="3"/>
      <c r="Q52" s="272"/>
      <c r="R52" s="256">
        <f t="shared" si="1"/>
        <v>0</v>
      </c>
    </row>
    <row r="53" spans="1:18" ht="11.25" customHeight="1">
      <c r="A53" s="289">
        <v>1</v>
      </c>
      <c r="B53" s="290"/>
      <c r="C53" s="290"/>
      <c r="D53" s="290"/>
      <c r="E53" s="290"/>
      <c r="F53" s="29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272"/>
      <c r="R53" s="256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251"/>
      <c r="M54" s="3"/>
      <c r="N54" s="3"/>
      <c r="O54" s="3"/>
      <c r="P54" s="3"/>
      <c r="Q54" s="272"/>
      <c r="R54" s="256">
        <f t="shared" si="1"/>
        <v>0</v>
      </c>
    </row>
    <row r="55" spans="1:18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252"/>
      <c r="M55" s="3"/>
      <c r="N55" s="3"/>
      <c r="O55" s="3"/>
      <c r="P55" s="3"/>
      <c r="Q55" s="272"/>
      <c r="R55" s="256">
        <f t="shared" si="1"/>
        <v>0</v>
      </c>
    </row>
    <row r="56" spans="1:18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251"/>
      <c r="M56" s="3"/>
      <c r="N56" s="3"/>
      <c r="O56" s="3"/>
      <c r="P56" s="3"/>
      <c r="Q56" s="272"/>
      <c r="R56" s="256">
        <f t="shared" si="1"/>
        <v>0</v>
      </c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2">
        <v>3802.69</v>
      </c>
      <c r="J57" s="251">
        <v>3802.69</v>
      </c>
      <c r="K57" s="251">
        <v>3802.69</v>
      </c>
      <c r="L57" s="251">
        <v>3802.69</v>
      </c>
      <c r="M57" s="3"/>
      <c r="N57" s="3"/>
      <c r="O57" s="3"/>
      <c r="P57" s="3"/>
      <c r="Q57" s="272"/>
      <c r="R57" s="256">
        <f t="shared" si="1"/>
        <v>0</v>
      </c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2"/>
      <c r="J58" s="252"/>
      <c r="K58" s="252"/>
      <c r="L58" s="252"/>
      <c r="M58" s="3"/>
      <c r="N58" s="3"/>
      <c r="O58" s="3"/>
      <c r="P58" s="3"/>
      <c r="Q58" s="272">
        <f>+I58-J58</f>
        <v>0</v>
      </c>
      <c r="R58" s="256">
        <f t="shared" si="1"/>
        <v>0</v>
      </c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2"/>
      <c r="J59" s="252"/>
      <c r="K59" s="252"/>
      <c r="L59" s="252"/>
      <c r="M59" s="3"/>
      <c r="N59" s="3"/>
      <c r="O59" s="3"/>
      <c r="P59" s="3"/>
      <c r="Q59" s="272">
        <f>+I59-J59</f>
        <v>0</v>
      </c>
      <c r="R59" s="256">
        <f t="shared" si="1"/>
        <v>0</v>
      </c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2"/>
      <c r="J60" s="251"/>
      <c r="K60" s="251"/>
      <c r="L60" s="251"/>
      <c r="M60" s="3"/>
      <c r="N60" s="3"/>
      <c r="O60" s="3"/>
      <c r="P60" s="3"/>
      <c r="Q60" s="272">
        <f>+I60-J60</f>
        <v>0</v>
      </c>
      <c r="R60" s="256">
        <f t="shared" si="1"/>
        <v>0</v>
      </c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2">
        <v>1535.67</v>
      </c>
      <c r="J61" s="251">
        <v>1535.67</v>
      </c>
      <c r="K61" s="251">
        <v>1535.67</v>
      </c>
      <c r="L61" s="251">
        <v>1535.67</v>
      </c>
      <c r="M61" s="3"/>
      <c r="N61" s="3"/>
      <c r="O61" s="3"/>
      <c r="P61" s="3"/>
      <c r="Q61" s="272"/>
      <c r="R61" s="256">
        <f t="shared" si="1"/>
        <v>0</v>
      </c>
    </row>
    <row r="62" spans="1:18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257">
        <f>SUM(L63+L79)</f>
        <v>0</v>
      </c>
      <c r="M62" s="3"/>
      <c r="N62" s="3"/>
      <c r="O62" s="3"/>
      <c r="P62" s="3"/>
      <c r="Q62" s="3"/>
      <c r="R62" s="256"/>
    </row>
    <row r="63" spans="1:18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249">
        <f>SUM(L64+L69+L74)</f>
        <v>0</v>
      </c>
      <c r="M63" s="3"/>
      <c r="N63" s="3"/>
      <c r="O63" s="3"/>
      <c r="P63" s="3"/>
      <c r="Q63" s="3"/>
      <c r="R63" s="256"/>
    </row>
    <row r="64" spans="1:18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249">
        <f>L65</f>
        <v>0</v>
      </c>
      <c r="M64" s="3"/>
      <c r="N64" s="3"/>
      <c r="O64" s="3"/>
      <c r="P64" s="3"/>
      <c r="Q64" s="3"/>
      <c r="R64" s="256"/>
    </row>
    <row r="65" spans="1:18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249">
        <f>SUM(L66:L68)</f>
        <v>0</v>
      </c>
      <c r="M65" s="3"/>
      <c r="N65" s="3"/>
      <c r="O65" s="3"/>
      <c r="P65" s="3"/>
      <c r="Q65" s="3"/>
      <c r="R65" s="256"/>
    </row>
    <row r="66" spans="1:18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252"/>
      <c r="M66" s="107"/>
      <c r="N66" s="107"/>
      <c r="O66" s="107"/>
      <c r="P66" s="107"/>
      <c r="Q66" s="107"/>
      <c r="R66" s="256"/>
    </row>
    <row r="67" spans="1:18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258"/>
      <c r="M67" s="3"/>
      <c r="N67" s="3"/>
      <c r="O67" s="3"/>
      <c r="P67" s="3"/>
      <c r="Q67" s="3"/>
      <c r="R67" s="256"/>
    </row>
    <row r="68" spans="1:18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252"/>
      <c r="M68" s="3"/>
      <c r="N68" s="3"/>
      <c r="O68" s="3"/>
      <c r="P68" s="3"/>
      <c r="Q68" s="3"/>
      <c r="R68" s="256"/>
    </row>
    <row r="69" spans="1:18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259">
        <f>L70</f>
        <v>0</v>
      </c>
      <c r="M69" s="3"/>
      <c r="N69" s="3"/>
      <c r="O69" s="3"/>
      <c r="P69" s="3"/>
      <c r="Q69" s="3"/>
      <c r="R69" s="256"/>
    </row>
    <row r="70" spans="1:18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250">
        <f>SUM(L71:L73)</f>
        <v>0</v>
      </c>
      <c r="M70" s="3"/>
      <c r="N70" s="3"/>
      <c r="O70" s="3"/>
      <c r="P70" s="3"/>
      <c r="Q70" s="3"/>
      <c r="R70" s="256"/>
    </row>
    <row r="71" spans="1:18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252"/>
      <c r="M71" s="107"/>
      <c r="N71" s="107"/>
      <c r="O71" s="107"/>
      <c r="P71" s="107"/>
      <c r="Q71" s="107"/>
      <c r="R71" s="256"/>
    </row>
    <row r="72" spans="1:18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252"/>
      <c r="M72" s="3"/>
      <c r="N72" s="3"/>
      <c r="O72" s="3"/>
      <c r="P72" s="3"/>
      <c r="Q72" s="3"/>
      <c r="R72" s="256"/>
    </row>
    <row r="73" spans="1:18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252"/>
      <c r="M73" s="3"/>
      <c r="N73" s="3"/>
      <c r="O73" s="3"/>
      <c r="P73" s="3"/>
      <c r="Q73" s="3"/>
      <c r="R73" s="256"/>
    </row>
    <row r="74" spans="1:18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250">
        <f>L75</f>
        <v>0</v>
      </c>
      <c r="M74" s="3"/>
      <c r="N74" s="3"/>
      <c r="O74" s="3"/>
      <c r="P74" s="3"/>
      <c r="Q74" s="3"/>
      <c r="R74" s="256"/>
    </row>
    <row r="75" spans="1:18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250">
        <f>SUM(L76:L78)</f>
        <v>0</v>
      </c>
      <c r="M75" s="3"/>
      <c r="N75" s="3"/>
      <c r="O75" s="3"/>
      <c r="P75" s="3"/>
      <c r="Q75" s="3"/>
      <c r="R75" s="256"/>
    </row>
    <row r="76" spans="1:18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258"/>
      <c r="M76" s="3"/>
      <c r="N76" s="3"/>
      <c r="O76" s="3"/>
      <c r="P76" s="3"/>
      <c r="Q76" s="3"/>
      <c r="R76" s="256"/>
    </row>
    <row r="77" spans="1:18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252"/>
      <c r="M77" s="3"/>
      <c r="N77" s="3"/>
      <c r="O77" s="3"/>
      <c r="P77" s="3"/>
      <c r="Q77" s="3"/>
      <c r="R77" s="256"/>
    </row>
    <row r="78" spans="1:18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258"/>
      <c r="M78" s="3"/>
      <c r="N78" s="3"/>
      <c r="O78" s="3"/>
      <c r="P78" s="3"/>
      <c r="Q78" s="3"/>
      <c r="R78" s="256"/>
    </row>
    <row r="79" spans="1:18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250">
        <f t="shared" si="4"/>
        <v>0</v>
      </c>
      <c r="M79" s="3"/>
      <c r="N79" s="3"/>
      <c r="O79" s="3"/>
      <c r="P79" s="3"/>
      <c r="Q79" s="3"/>
      <c r="R79" s="256"/>
    </row>
    <row r="80" spans="1:18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250">
        <f t="shared" si="4"/>
        <v>0</v>
      </c>
      <c r="M80" s="3"/>
      <c r="N80" s="3"/>
      <c r="O80" s="3"/>
      <c r="P80" s="3"/>
      <c r="Q80" s="3"/>
      <c r="R80" s="256"/>
    </row>
    <row r="81" spans="1:18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250">
        <f t="shared" si="4"/>
        <v>0</v>
      </c>
      <c r="M81" s="3"/>
      <c r="N81" s="3"/>
      <c r="O81" s="3"/>
      <c r="P81" s="3"/>
      <c r="Q81" s="3"/>
      <c r="R81" s="256"/>
    </row>
    <row r="82" spans="1:18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252"/>
      <c r="M82" s="3"/>
      <c r="N82" s="3"/>
      <c r="O82" s="3"/>
      <c r="P82" s="3"/>
      <c r="Q82" s="3"/>
      <c r="R82" s="256"/>
    </row>
    <row r="83" spans="1:18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250">
        <f t="shared" si="5"/>
        <v>0</v>
      </c>
      <c r="M83" s="3"/>
      <c r="N83" s="3"/>
      <c r="O83" s="3"/>
      <c r="P83" s="3"/>
      <c r="Q83" s="3"/>
      <c r="R83" s="256"/>
    </row>
    <row r="84" spans="1:18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250">
        <f t="shared" si="5"/>
        <v>0</v>
      </c>
      <c r="M84" s="3"/>
      <c r="N84" s="3"/>
      <c r="O84" s="3"/>
      <c r="P84" s="3"/>
      <c r="Q84" s="3"/>
      <c r="R84" s="256"/>
    </row>
    <row r="85" spans="1:18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250">
        <f t="shared" si="5"/>
        <v>0</v>
      </c>
      <c r="M85" s="3"/>
      <c r="N85" s="3"/>
      <c r="O85" s="3"/>
      <c r="P85" s="3"/>
      <c r="Q85" s="3"/>
      <c r="R85" s="256"/>
    </row>
    <row r="86" spans="1:18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250">
        <f>SUM(L87:L90)-L88</f>
        <v>0</v>
      </c>
      <c r="M86" s="3"/>
      <c r="N86" s="3"/>
      <c r="O86" s="3"/>
      <c r="P86" s="3"/>
      <c r="Q86" s="3"/>
      <c r="R86" s="256"/>
    </row>
    <row r="87" spans="1:18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252"/>
      <c r="M87" s="3"/>
      <c r="N87" s="3"/>
      <c r="O87" s="3"/>
      <c r="P87" s="3"/>
      <c r="Q87" s="3"/>
      <c r="R87" s="256"/>
    </row>
    <row r="88" spans="1:18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74">
        <v>7</v>
      </c>
      <c r="M88" s="3"/>
      <c r="N88" s="3"/>
      <c r="O88" s="3"/>
      <c r="P88" s="3"/>
      <c r="Q88" s="3"/>
      <c r="R88" s="256"/>
    </row>
    <row r="89" spans="1:18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252"/>
      <c r="M89" s="3"/>
      <c r="N89" s="3"/>
      <c r="O89" s="3"/>
      <c r="P89" s="3"/>
      <c r="Q89" s="3"/>
      <c r="R89" s="256"/>
    </row>
    <row r="90" spans="1:18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252"/>
      <c r="M90" s="3"/>
      <c r="N90" s="3"/>
      <c r="O90" s="3"/>
      <c r="P90" s="3"/>
      <c r="Q90" s="3"/>
      <c r="R90" s="256"/>
    </row>
    <row r="91" spans="1:18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250">
        <f>SUM(L92+L97+L102)</f>
        <v>0</v>
      </c>
      <c r="M91" s="3"/>
      <c r="N91" s="3"/>
      <c r="O91" s="3"/>
      <c r="P91" s="3"/>
      <c r="Q91" s="3"/>
      <c r="R91" s="256"/>
    </row>
    <row r="92" spans="1:18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259">
        <f t="shared" si="6"/>
        <v>0</v>
      </c>
      <c r="M92" s="3"/>
      <c r="N92" s="3"/>
      <c r="O92" s="3"/>
      <c r="P92" s="3"/>
      <c r="Q92" s="3"/>
      <c r="R92" s="256"/>
    </row>
    <row r="93" spans="1:18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250">
        <f t="shared" si="6"/>
        <v>0</v>
      </c>
      <c r="M93" s="3"/>
      <c r="N93" s="3"/>
      <c r="O93" s="3"/>
      <c r="P93" s="3"/>
      <c r="Q93" s="3"/>
      <c r="R93" s="256"/>
    </row>
    <row r="94" spans="1:18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250">
        <f>SUM(L95:L96)</f>
        <v>0</v>
      </c>
      <c r="M94" s="3"/>
      <c r="N94" s="3"/>
      <c r="O94" s="3"/>
      <c r="P94" s="3"/>
      <c r="Q94" s="3"/>
      <c r="R94" s="256"/>
    </row>
    <row r="95" spans="1:18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252"/>
      <c r="M95" s="3"/>
      <c r="N95" s="3"/>
      <c r="O95" s="3"/>
      <c r="P95" s="3"/>
      <c r="Q95" s="3"/>
      <c r="R95" s="256"/>
    </row>
    <row r="96" spans="1:18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260"/>
      <c r="M96" s="3"/>
      <c r="N96" s="3"/>
      <c r="O96" s="3"/>
      <c r="P96" s="3"/>
      <c r="Q96" s="3"/>
      <c r="R96" s="256"/>
    </row>
    <row r="97" spans="1:18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249">
        <f t="shared" si="7"/>
        <v>0</v>
      </c>
      <c r="M97" s="3"/>
      <c r="N97" s="3"/>
      <c r="O97" s="3"/>
      <c r="P97" s="3"/>
      <c r="Q97" s="3"/>
      <c r="R97" s="256"/>
    </row>
    <row r="98" spans="1:18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249">
        <f t="shared" si="7"/>
        <v>0</v>
      </c>
      <c r="M98" s="3"/>
      <c r="N98" s="3"/>
      <c r="O98" s="3"/>
      <c r="P98" s="3"/>
      <c r="Q98" s="3"/>
      <c r="R98" s="256"/>
    </row>
    <row r="99" spans="1:18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249">
        <f>SUM(L100:L101)</f>
        <v>0</v>
      </c>
      <c r="M99" s="3"/>
      <c r="N99" s="3"/>
      <c r="O99" s="3"/>
      <c r="P99" s="3"/>
      <c r="Q99" s="3"/>
      <c r="R99" s="256"/>
    </row>
    <row r="100" spans="1:18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252"/>
      <c r="M100" s="3"/>
      <c r="N100" s="3"/>
      <c r="O100" s="3"/>
      <c r="P100" s="3"/>
      <c r="Q100" s="3"/>
      <c r="R100" s="256"/>
    </row>
    <row r="101" spans="1:18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252"/>
      <c r="M101" s="3"/>
      <c r="N101" s="3"/>
      <c r="O101" s="3"/>
      <c r="P101" s="3"/>
      <c r="Q101" s="3"/>
      <c r="R101" s="256"/>
    </row>
    <row r="102" spans="1:18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249">
        <f t="shared" si="8"/>
        <v>0</v>
      </c>
      <c r="M102" s="3"/>
      <c r="N102" s="3"/>
      <c r="O102" s="3"/>
      <c r="P102" s="3"/>
      <c r="Q102" s="3"/>
      <c r="R102" s="256"/>
    </row>
    <row r="103" spans="1:18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249">
        <f t="shared" si="8"/>
        <v>0</v>
      </c>
      <c r="M103" s="3"/>
      <c r="N103" s="3"/>
      <c r="O103" s="3"/>
      <c r="P103" s="3"/>
      <c r="Q103" s="3"/>
      <c r="R103" s="256"/>
    </row>
    <row r="104" spans="1:18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254">
        <f>SUM(L105:L106)</f>
        <v>0</v>
      </c>
      <c r="M104" s="3"/>
      <c r="N104" s="3"/>
      <c r="O104" s="3"/>
      <c r="P104" s="3"/>
      <c r="Q104" s="3"/>
      <c r="R104" s="256"/>
    </row>
    <row r="105" spans="1:18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252"/>
      <c r="M105" s="3"/>
      <c r="N105" s="3"/>
      <c r="O105" s="3"/>
      <c r="P105" s="3"/>
      <c r="Q105" s="3"/>
      <c r="R105" s="256"/>
    </row>
    <row r="106" spans="1:18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252"/>
      <c r="M106" s="3"/>
      <c r="N106" s="3"/>
      <c r="O106" s="3"/>
      <c r="P106" s="3"/>
      <c r="Q106" s="3"/>
      <c r="R106" s="256"/>
    </row>
    <row r="107" spans="1:18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249">
        <f>SUM(L108+L113+L117+L121+L125)</f>
        <v>0</v>
      </c>
      <c r="M107" s="3"/>
      <c r="N107" s="3"/>
      <c r="O107" s="3"/>
      <c r="P107" s="3"/>
      <c r="Q107" s="3"/>
      <c r="R107" s="256"/>
    </row>
    <row r="108" spans="1:18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254">
        <f t="shared" si="9"/>
        <v>0</v>
      </c>
      <c r="M108" s="3"/>
      <c r="N108" s="3"/>
      <c r="O108" s="3"/>
      <c r="P108" s="3"/>
      <c r="Q108" s="3"/>
      <c r="R108" s="256"/>
    </row>
    <row r="109" spans="1:18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249">
        <f t="shared" si="9"/>
        <v>0</v>
      </c>
      <c r="M109" s="3"/>
      <c r="N109" s="3"/>
      <c r="O109" s="3"/>
      <c r="P109" s="3"/>
      <c r="Q109" s="3"/>
      <c r="R109" s="256"/>
    </row>
    <row r="110" spans="1:18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249">
        <f>SUM(L111:L112)</f>
        <v>0</v>
      </c>
      <c r="M110" s="3"/>
      <c r="N110" s="3"/>
      <c r="O110" s="3"/>
      <c r="P110" s="3"/>
      <c r="Q110" s="3"/>
      <c r="R110" s="256"/>
    </row>
    <row r="111" spans="1:18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252"/>
      <c r="M111" s="3"/>
      <c r="N111" s="3"/>
      <c r="O111" s="3"/>
      <c r="P111" s="3"/>
      <c r="Q111" s="3"/>
      <c r="R111" s="256"/>
    </row>
    <row r="112" spans="1:18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258"/>
      <c r="M112" s="3"/>
      <c r="N112" s="3"/>
      <c r="O112" s="3"/>
      <c r="P112" s="3"/>
      <c r="Q112" s="3"/>
      <c r="R112" s="256"/>
    </row>
    <row r="113" spans="1:18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249">
        <f t="shared" si="10"/>
        <v>0</v>
      </c>
      <c r="M113" s="3"/>
      <c r="N113" s="3"/>
      <c r="O113" s="3"/>
      <c r="P113" s="3"/>
      <c r="Q113" s="3"/>
      <c r="R113" s="256"/>
    </row>
    <row r="114" spans="1:18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249">
        <f t="shared" si="10"/>
        <v>0</v>
      </c>
      <c r="M114" s="3"/>
      <c r="N114" s="3"/>
      <c r="O114" s="3"/>
      <c r="P114" s="3"/>
      <c r="Q114" s="3"/>
      <c r="R114" s="256"/>
    </row>
    <row r="115" spans="1:18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261">
        <f t="shared" si="10"/>
        <v>0</v>
      </c>
      <c r="M115" s="3"/>
      <c r="N115" s="3"/>
      <c r="O115" s="3"/>
      <c r="P115" s="3"/>
      <c r="Q115" s="3"/>
      <c r="R115" s="256"/>
    </row>
    <row r="116" spans="1:18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252"/>
      <c r="M116" s="3"/>
      <c r="N116" s="3"/>
      <c r="O116" s="3"/>
      <c r="P116" s="3"/>
      <c r="Q116" s="3"/>
      <c r="R116" s="256"/>
    </row>
    <row r="117" spans="1:18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257">
        <f t="shared" si="11"/>
        <v>0</v>
      </c>
      <c r="M117" s="3"/>
      <c r="N117" s="3"/>
      <c r="O117" s="3"/>
      <c r="P117" s="3"/>
      <c r="Q117" s="3"/>
      <c r="R117" s="256"/>
    </row>
    <row r="118" spans="1:18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249">
        <f t="shared" si="11"/>
        <v>0</v>
      </c>
      <c r="M118" s="3"/>
      <c r="N118" s="3"/>
      <c r="O118" s="3"/>
      <c r="P118" s="3"/>
      <c r="Q118" s="3"/>
      <c r="R118" s="256"/>
    </row>
    <row r="119" spans="1:18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249">
        <f t="shared" si="11"/>
        <v>0</v>
      </c>
      <c r="M119" s="3"/>
      <c r="N119" s="3"/>
      <c r="O119" s="3"/>
      <c r="P119" s="3"/>
      <c r="Q119" s="3"/>
      <c r="R119" s="256"/>
    </row>
    <row r="120" spans="1:18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252"/>
      <c r="M120" s="3"/>
      <c r="N120" s="3"/>
      <c r="O120" s="3"/>
      <c r="P120" s="3"/>
      <c r="Q120" s="3"/>
      <c r="R120" s="256"/>
    </row>
    <row r="121" spans="1:18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257">
        <f t="shared" si="12"/>
        <v>0</v>
      </c>
      <c r="M121" s="3"/>
      <c r="N121" s="3"/>
      <c r="O121" s="3"/>
      <c r="P121" s="3"/>
      <c r="Q121" s="3"/>
      <c r="R121" s="256"/>
    </row>
    <row r="122" spans="1:18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249">
        <f t="shared" si="12"/>
        <v>0</v>
      </c>
      <c r="M122" s="3"/>
      <c r="N122" s="3"/>
      <c r="O122" s="3"/>
      <c r="P122" s="3"/>
      <c r="Q122" s="3"/>
      <c r="R122" s="256"/>
    </row>
    <row r="123" spans="1:18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249">
        <f t="shared" si="12"/>
        <v>0</v>
      </c>
      <c r="M123" s="3"/>
      <c r="N123" s="3"/>
      <c r="O123" s="3"/>
      <c r="P123" s="3"/>
      <c r="Q123" s="3"/>
      <c r="R123" s="256"/>
    </row>
    <row r="124" spans="1:18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252"/>
      <c r="M124" s="3"/>
      <c r="N124" s="3"/>
      <c r="O124" s="3"/>
      <c r="P124" s="3"/>
      <c r="Q124" s="3"/>
      <c r="R124" s="256"/>
    </row>
    <row r="125" spans="1:18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262">
        <f t="shared" si="13"/>
        <v>0</v>
      </c>
      <c r="M125" s="3"/>
      <c r="N125" s="3"/>
      <c r="O125" s="3"/>
      <c r="P125" s="3"/>
      <c r="Q125" s="3"/>
      <c r="R125" s="256"/>
    </row>
    <row r="126" spans="1:18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249">
        <f t="shared" si="13"/>
        <v>0</v>
      </c>
      <c r="M126" s="3"/>
      <c r="N126" s="3"/>
      <c r="O126" s="3"/>
      <c r="P126" s="3"/>
      <c r="Q126" s="3"/>
      <c r="R126" s="256"/>
    </row>
    <row r="127" spans="1:18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249">
        <f t="shared" si="13"/>
        <v>0</v>
      </c>
      <c r="M127" s="3"/>
      <c r="N127" s="3"/>
      <c r="O127" s="3"/>
      <c r="P127" s="3"/>
      <c r="Q127" s="3"/>
      <c r="R127" s="256"/>
    </row>
    <row r="128" spans="1:18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252"/>
      <c r="M128" s="3"/>
      <c r="N128" s="3"/>
      <c r="O128" s="3"/>
      <c r="P128" s="3"/>
      <c r="Q128" s="3"/>
      <c r="R128" s="256"/>
    </row>
    <row r="129" spans="1:18" ht="12" customHeight="1">
      <c r="A129" s="292">
        <v>1</v>
      </c>
      <c r="B129" s="290"/>
      <c r="C129" s="290"/>
      <c r="D129" s="290"/>
      <c r="E129" s="290"/>
      <c r="F129" s="291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88">
        <v>7</v>
      </c>
      <c r="M129" s="3"/>
      <c r="N129" s="3"/>
      <c r="O129" s="3"/>
      <c r="P129" s="3"/>
      <c r="Q129" s="3"/>
      <c r="R129" s="256"/>
    </row>
    <row r="130" spans="1:18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249">
        <f>SUM(L131+L136+L141)</f>
        <v>0</v>
      </c>
      <c r="M130" s="3"/>
      <c r="N130" s="3"/>
      <c r="O130" s="3"/>
      <c r="P130" s="3"/>
      <c r="Q130" s="3"/>
      <c r="R130" s="256"/>
    </row>
    <row r="131" spans="1:18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249">
        <f t="shared" si="14"/>
        <v>0</v>
      </c>
      <c r="M131" s="3"/>
      <c r="N131" s="3"/>
      <c r="O131" s="3"/>
      <c r="P131" s="3"/>
      <c r="Q131" s="3"/>
      <c r="R131" s="256"/>
    </row>
    <row r="132" spans="1:18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249">
        <f t="shared" si="14"/>
        <v>0</v>
      </c>
      <c r="M132" s="3"/>
      <c r="N132" s="3"/>
      <c r="O132" s="3"/>
      <c r="P132" s="3"/>
      <c r="Q132" s="3"/>
      <c r="R132" s="256"/>
    </row>
    <row r="133" spans="1:18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249">
        <f>SUM(L134:L135)</f>
        <v>0</v>
      </c>
      <c r="M133" s="3"/>
      <c r="N133" s="3"/>
      <c r="O133" s="3"/>
      <c r="P133" s="3"/>
      <c r="Q133" s="3"/>
      <c r="R133" s="256"/>
    </row>
    <row r="134" spans="1:18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263"/>
      <c r="M134" s="3"/>
      <c r="N134" s="3"/>
      <c r="O134" s="3"/>
      <c r="P134" s="3"/>
      <c r="Q134" s="3"/>
      <c r="R134" s="256"/>
    </row>
    <row r="135" spans="1:18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251"/>
      <c r="M135" s="3"/>
      <c r="N135" s="3"/>
      <c r="O135" s="3"/>
      <c r="P135" s="3"/>
      <c r="Q135" s="3"/>
      <c r="R135" s="256"/>
    </row>
    <row r="136" spans="1:18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254">
        <f t="shared" si="15"/>
        <v>0</v>
      </c>
      <c r="M136" s="3"/>
      <c r="N136" s="3"/>
      <c r="O136" s="3"/>
      <c r="P136" s="3"/>
      <c r="Q136" s="3"/>
      <c r="R136" s="256"/>
    </row>
    <row r="137" spans="1:18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249">
        <f t="shared" si="15"/>
        <v>0</v>
      </c>
      <c r="M137" s="3"/>
      <c r="N137" s="3"/>
      <c r="O137" s="3"/>
      <c r="P137" s="3"/>
      <c r="Q137" s="3"/>
      <c r="R137" s="256"/>
    </row>
    <row r="138" spans="1:18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249">
        <f>SUM(L139:L140)</f>
        <v>0</v>
      </c>
      <c r="M138" s="3"/>
      <c r="N138" s="3"/>
      <c r="O138" s="3"/>
      <c r="P138" s="3"/>
      <c r="Q138" s="3"/>
      <c r="R138" s="256"/>
    </row>
    <row r="139" spans="1:18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251"/>
      <c r="M139" s="3"/>
      <c r="N139" s="3"/>
      <c r="O139" s="3"/>
      <c r="P139" s="3"/>
      <c r="Q139" s="3"/>
      <c r="R139" s="256"/>
    </row>
    <row r="140" spans="1:18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251"/>
      <c r="M140" s="3"/>
      <c r="N140" s="3"/>
      <c r="O140" s="3"/>
      <c r="P140" s="3"/>
      <c r="Q140" s="3"/>
      <c r="R140" s="256"/>
    </row>
    <row r="141" spans="1:18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249">
        <f t="shared" si="16"/>
        <v>0</v>
      </c>
      <c r="M141" s="3"/>
      <c r="N141" s="3"/>
      <c r="O141" s="3"/>
      <c r="P141" s="3"/>
      <c r="Q141" s="3"/>
      <c r="R141" s="256"/>
    </row>
    <row r="142" spans="1:18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262">
        <f t="shared" si="16"/>
        <v>0</v>
      </c>
      <c r="M142" s="3"/>
      <c r="N142" s="3"/>
      <c r="O142" s="3"/>
      <c r="P142" s="3"/>
      <c r="Q142" s="3"/>
      <c r="R142" s="256"/>
    </row>
    <row r="143" spans="1:18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249">
        <f>SUM(L144:L145)</f>
        <v>0</v>
      </c>
      <c r="M143" s="3"/>
      <c r="N143" s="3"/>
      <c r="O143" s="3"/>
      <c r="P143" s="3"/>
      <c r="Q143" s="3"/>
      <c r="R143" s="256"/>
    </row>
    <row r="144" spans="1:18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263"/>
      <c r="M144" s="3"/>
      <c r="N144" s="3"/>
      <c r="O144" s="3"/>
      <c r="P144" s="3"/>
      <c r="Q144" s="3"/>
      <c r="R144" s="256"/>
    </row>
    <row r="145" spans="1:18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252"/>
      <c r="M145" s="3"/>
      <c r="N145" s="3"/>
      <c r="O145" s="3"/>
      <c r="P145" s="3"/>
      <c r="Q145" s="3"/>
      <c r="R145" s="256"/>
    </row>
    <row r="146" spans="1:18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257">
        <f>L147</f>
        <v>0</v>
      </c>
      <c r="M146" s="3"/>
      <c r="N146" s="3"/>
      <c r="O146" s="3"/>
      <c r="P146" s="3"/>
      <c r="Q146" s="3"/>
      <c r="R146" s="256"/>
    </row>
    <row r="147" spans="1:18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257">
        <f>L148+L152</f>
        <v>0</v>
      </c>
      <c r="M147" s="3"/>
      <c r="N147" s="3"/>
      <c r="O147" s="3"/>
      <c r="P147" s="3"/>
      <c r="Q147" s="3"/>
      <c r="R147" s="256"/>
    </row>
    <row r="148" spans="1:18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249">
        <f>L149</f>
        <v>0</v>
      </c>
      <c r="M148" s="3"/>
      <c r="N148" s="3"/>
      <c r="O148" s="3"/>
      <c r="P148" s="3"/>
      <c r="Q148" s="3"/>
      <c r="R148" s="256"/>
    </row>
    <row r="149" spans="1:18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257">
        <f>SUM(L150:L151)</f>
        <v>0</v>
      </c>
      <c r="M149" s="3"/>
      <c r="N149" s="3"/>
      <c r="O149" s="3"/>
      <c r="P149" s="3"/>
      <c r="Q149" s="3"/>
      <c r="R149" s="256"/>
    </row>
    <row r="150" spans="1:18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251"/>
      <c r="M150" s="3"/>
      <c r="N150" s="3"/>
      <c r="O150" s="3"/>
      <c r="P150" s="3"/>
      <c r="Q150" s="3"/>
      <c r="R150" s="256"/>
    </row>
    <row r="151" spans="1:18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264"/>
      <c r="M151" s="3"/>
      <c r="N151" s="3"/>
      <c r="O151" s="3"/>
      <c r="P151" s="3"/>
      <c r="Q151" s="3"/>
      <c r="R151" s="256"/>
    </row>
    <row r="152" spans="1:18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249">
        <f t="shared" si="17"/>
        <v>0</v>
      </c>
      <c r="M152" s="3"/>
      <c r="N152" s="3"/>
      <c r="O152" s="3"/>
      <c r="P152" s="3"/>
      <c r="Q152" s="3"/>
      <c r="R152" s="256"/>
    </row>
    <row r="153" spans="1:18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249">
        <f t="shared" si="17"/>
        <v>0</v>
      </c>
      <c r="M153" s="3"/>
      <c r="N153" s="3"/>
      <c r="O153" s="3"/>
      <c r="P153" s="3"/>
      <c r="Q153" s="3"/>
      <c r="R153" s="256"/>
    </row>
    <row r="154" spans="1:18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252"/>
      <c r="M154" s="3"/>
      <c r="N154" s="3"/>
      <c r="O154" s="3"/>
      <c r="P154" s="3"/>
      <c r="Q154" s="3"/>
      <c r="R154" s="256"/>
    </row>
    <row r="155" spans="1:18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249">
        <f>L156+L160</f>
        <v>0</v>
      </c>
      <c r="M155" s="3"/>
      <c r="N155" s="3"/>
      <c r="O155" s="3"/>
      <c r="P155" s="3"/>
      <c r="Q155" s="3"/>
      <c r="R155" s="256"/>
    </row>
    <row r="156" spans="1:18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249">
        <f t="shared" si="18"/>
        <v>0</v>
      </c>
      <c r="M156" s="61"/>
      <c r="N156" s="61"/>
      <c r="O156" s="61"/>
      <c r="P156" s="61"/>
      <c r="Q156" s="61"/>
      <c r="R156" s="256"/>
    </row>
    <row r="157" spans="1:18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257">
        <f t="shared" si="18"/>
        <v>0</v>
      </c>
      <c r="M157" s="3"/>
      <c r="N157" s="3"/>
      <c r="O157" s="3"/>
      <c r="P157" s="3"/>
      <c r="Q157" s="3"/>
      <c r="R157" s="256"/>
    </row>
    <row r="158" spans="1:18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249">
        <f t="shared" si="18"/>
        <v>0</v>
      </c>
      <c r="M158" s="3"/>
      <c r="N158" s="3"/>
      <c r="O158" s="3"/>
      <c r="P158" s="3"/>
      <c r="Q158" s="3"/>
      <c r="R158" s="256"/>
    </row>
    <row r="159" spans="1:18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263"/>
      <c r="M159" s="3"/>
      <c r="N159" s="3"/>
      <c r="O159" s="3"/>
      <c r="P159" s="3"/>
      <c r="Q159" s="3"/>
      <c r="R159" s="256"/>
    </row>
    <row r="160" spans="1:18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249">
        <f>SUM(L161+L166)</f>
        <v>0</v>
      </c>
      <c r="M160" s="3"/>
      <c r="N160" s="3"/>
      <c r="O160" s="3"/>
      <c r="P160" s="3"/>
      <c r="Q160" s="3"/>
      <c r="R160" s="256"/>
    </row>
    <row r="161" spans="1:18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257">
        <f>L162</f>
        <v>0</v>
      </c>
      <c r="M161" s="3"/>
      <c r="N161" s="3"/>
      <c r="O161" s="3"/>
      <c r="P161" s="3"/>
      <c r="Q161" s="3"/>
      <c r="R161" s="256"/>
    </row>
    <row r="162" spans="1:18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249">
        <f>SUM(L163:L165)</f>
        <v>0</v>
      </c>
      <c r="M162" s="3"/>
      <c r="N162" s="3"/>
      <c r="O162" s="3"/>
      <c r="P162" s="3"/>
      <c r="Q162" s="3"/>
      <c r="R162" s="256"/>
    </row>
    <row r="163" spans="1:18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265"/>
      <c r="M163" s="3"/>
      <c r="N163" s="3"/>
      <c r="O163" s="3"/>
      <c r="P163" s="3"/>
      <c r="Q163" s="3"/>
      <c r="R163" s="256"/>
    </row>
    <row r="164" spans="1:18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266"/>
      <c r="M164" s="3"/>
      <c r="N164" s="3"/>
      <c r="O164" s="3"/>
      <c r="P164" s="3"/>
      <c r="Q164" s="3"/>
      <c r="R164" s="256"/>
    </row>
    <row r="165" spans="1:18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251"/>
      <c r="M165" s="3"/>
      <c r="N165" s="3"/>
      <c r="O165" s="3"/>
      <c r="P165" s="3"/>
      <c r="Q165" s="3"/>
      <c r="R165" s="256"/>
    </row>
    <row r="166" spans="1:18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249">
        <f>L167</f>
        <v>0</v>
      </c>
      <c r="M166" s="3"/>
      <c r="N166" s="3"/>
      <c r="O166" s="3"/>
      <c r="P166" s="3"/>
      <c r="Q166" s="3"/>
      <c r="R166" s="256"/>
    </row>
    <row r="167" spans="1:18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257">
        <f>SUM(L168:L171)-L169</f>
        <v>0</v>
      </c>
      <c r="M167" s="3"/>
      <c r="N167" s="3"/>
      <c r="O167" s="3"/>
      <c r="P167" s="3"/>
      <c r="Q167" s="3"/>
      <c r="R167" s="256"/>
    </row>
    <row r="168" spans="1:18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265"/>
      <c r="M168" s="3"/>
      <c r="N168" s="3"/>
      <c r="O168" s="3"/>
      <c r="P168" s="3"/>
      <c r="Q168" s="3"/>
      <c r="R168" s="256"/>
    </row>
    <row r="169" spans="1:18" ht="12" customHeight="1">
      <c r="A169" s="289">
        <v>1</v>
      </c>
      <c r="B169" s="290"/>
      <c r="C169" s="290"/>
      <c r="D169" s="290"/>
      <c r="E169" s="290"/>
      <c r="F169" s="291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  <c r="R169" s="256"/>
    </row>
    <row r="170" spans="1:18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252"/>
      <c r="M170" s="3"/>
      <c r="N170" s="3"/>
      <c r="O170" s="3"/>
      <c r="P170" s="3"/>
      <c r="Q170" s="3"/>
      <c r="R170" s="256"/>
    </row>
    <row r="171" spans="1:18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266"/>
      <c r="M171" s="3"/>
      <c r="N171" s="3"/>
      <c r="O171" s="3"/>
      <c r="P171" s="3"/>
      <c r="Q171" s="3"/>
      <c r="R171" s="256"/>
    </row>
    <row r="172" spans="1:18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2800</v>
      </c>
      <c r="J172" s="138">
        <f>SUM(J173+J226+J287)</f>
        <v>2800</v>
      </c>
      <c r="K172" s="111">
        <f>SUM(K173+K226+K287)</f>
        <v>2800</v>
      </c>
      <c r="L172" s="247">
        <f>SUM(L173+L226+L287)</f>
        <v>2800</v>
      </c>
      <c r="M172" s="3"/>
      <c r="N172" s="3"/>
      <c r="O172" s="3"/>
      <c r="P172" s="3"/>
      <c r="Q172" s="3"/>
      <c r="R172" s="256"/>
    </row>
    <row r="173" spans="1:18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2800</v>
      </c>
      <c r="J173" s="123">
        <f>SUM(J174+J196+J204+J216+J220)</f>
        <v>2800</v>
      </c>
      <c r="K173" s="123">
        <f>SUM(K174+K196+K204+K216+K220)</f>
        <v>2800</v>
      </c>
      <c r="L173" s="257">
        <f>SUM(L174+L196+L204+L216+L220)</f>
        <v>2800</v>
      </c>
      <c r="M173" s="3"/>
      <c r="N173" s="3"/>
      <c r="O173" s="3"/>
      <c r="P173" s="3"/>
      <c r="Q173" s="3"/>
      <c r="R173" s="256"/>
    </row>
    <row r="174" spans="1:18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2800</v>
      </c>
      <c r="J174" s="128">
        <f>SUM(J175+J178+J183+J188+J193)</f>
        <v>2800</v>
      </c>
      <c r="K174" s="129">
        <f>SUM(K175+K178+K183+K188+K193)</f>
        <v>2800</v>
      </c>
      <c r="L174" s="249">
        <f>SUM(L175+L178+L183+L188+L193)</f>
        <v>2800</v>
      </c>
      <c r="M174" s="3"/>
      <c r="N174" s="3"/>
      <c r="O174" s="3"/>
      <c r="P174" s="3"/>
      <c r="Q174" s="3"/>
      <c r="R174" s="256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257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249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252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257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249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267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252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267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2800</v>
      </c>
      <c r="J183" s="128">
        <f>J184</f>
        <v>2800</v>
      </c>
      <c r="K183" s="129">
        <f>K184</f>
        <v>2800</v>
      </c>
      <c r="L183" s="249">
        <f>L184</f>
        <v>2800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2800</v>
      </c>
      <c r="J184" s="127">
        <f>SUM(J185:J187)</f>
        <v>2800</v>
      </c>
      <c r="K184" s="127">
        <f>SUM(K185:K187)</f>
        <v>2800</v>
      </c>
      <c r="L184" s="249">
        <f>SUM(L185:L187)</f>
        <v>2800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267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2800</v>
      </c>
      <c r="J186" s="117">
        <v>2800</v>
      </c>
      <c r="K186" s="117">
        <v>2800</v>
      </c>
      <c r="L186" s="252">
        <v>2800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252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254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249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267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252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267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249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250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252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254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249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257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267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252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252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252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267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249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257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249">
        <f>L208</f>
        <v>0</v>
      </c>
      <c r="M206" s="3"/>
      <c r="N206" s="3"/>
      <c r="O206" s="3"/>
      <c r="P206" s="3"/>
      <c r="Q206" s="3"/>
    </row>
    <row r="207" spans="1:17" ht="12" customHeight="1">
      <c r="A207" s="292">
        <v>1</v>
      </c>
      <c r="B207" s="290"/>
      <c r="C207" s="290"/>
      <c r="D207" s="290"/>
      <c r="E207" s="290"/>
      <c r="F207" s="291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267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249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257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267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252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252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252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252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259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255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250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267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268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268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268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252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252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252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250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255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250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250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267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252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251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267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250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250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252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252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259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249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252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267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250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259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252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252"/>
      <c r="M245" s="3"/>
      <c r="N245" s="3"/>
      <c r="O245" s="3"/>
      <c r="P245" s="3"/>
      <c r="Q245" s="3"/>
    </row>
    <row r="246" spans="1:17" ht="13.5" customHeight="1">
      <c r="A246" s="292">
        <v>1</v>
      </c>
      <c r="B246" s="290"/>
      <c r="C246" s="290"/>
      <c r="D246" s="290"/>
      <c r="E246" s="290"/>
      <c r="F246" s="291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74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250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250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267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250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250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267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250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249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267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252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249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249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249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252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252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252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252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250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259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252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252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250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249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252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252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250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250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252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252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250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250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275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276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276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275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27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27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275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275"/>
      <c r="M285" s="3"/>
      <c r="N285" s="3"/>
      <c r="O285" s="3"/>
      <c r="P285" s="3"/>
      <c r="Q285" s="3"/>
    </row>
    <row r="286" spans="1:17" ht="18" customHeight="1">
      <c r="A286" s="292">
        <v>1</v>
      </c>
      <c r="B286" s="290"/>
      <c r="C286" s="290"/>
      <c r="D286" s="290"/>
      <c r="E286" s="290"/>
      <c r="F286" s="291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74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278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27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27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27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275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275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275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27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279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275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275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27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27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28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275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27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27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281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28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276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279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28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276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276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28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27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27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28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275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27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27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27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275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275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275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282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276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275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275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276">
        <f>L328</f>
        <v>0</v>
      </c>
      <c r="M326" s="3"/>
      <c r="N326" s="3"/>
      <c r="O326" s="3"/>
      <c r="P326" s="3"/>
      <c r="Q326" s="3"/>
    </row>
    <row r="327" spans="1:17" ht="15" customHeight="1">
      <c r="A327" s="292">
        <v>1</v>
      </c>
      <c r="B327" s="290"/>
      <c r="C327" s="290"/>
      <c r="D327" s="290"/>
      <c r="E327" s="290"/>
      <c r="F327" s="291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74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27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28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275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276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279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275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275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276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279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28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276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276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28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276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276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67"/>
      <c r="J343" s="267"/>
      <c r="K343" s="267"/>
      <c r="L343" s="270"/>
      <c r="M343" s="3"/>
      <c r="N343" s="3"/>
      <c r="O343" s="3"/>
      <c r="P343" s="3"/>
      <c r="Q343" s="3"/>
    </row>
    <row r="344" spans="1:18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6">
        <f>SUM(I30+I172)</f>
        <v>717882.32</v>
      </c>
      <c r="J344" s="287">
        <f>SUM(J30+J172)</f>
        <v>717882.32</v>
      </c>
      <c r="K344" s="287">
        <f>SUM(K30+K172)</f>
        <v>717882.32</v>
      </c>
      <c r="L344" s="271">
        <f>SUM(L30+L172)</f>
        <v>717882.32</v>
      </c>
      <c r="M344" s="3"/>
      <c r="N344" s="3"/>
      <c r="O344" s="3"/>
      <c r="P344" s="3"/>
      <c r="Q344" s="3"/>
      <c r="R344" s="27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36" t="s">
        <v>193</v>
      </c>
      <c r="E347" s="336"/>
      <c r="F347" s="336"/>
      <c r="G347" s="336"/>
      <c r="H347" s="27"/>
      <c r="I347" s="3"/>
      <c r="J347" s="3"/>
      <c r="K347" s="337" t="s">
        <v>194</v>
      </c>
      <c r="L347" s="337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3" t="s">
        <v>133</v>
      </c>
      <c r="L348" s="293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94" t="s">
        <v>175</v>
      </c>
      <c r="E351" s="295"/>
      <c r="F351" s="295"/>
      <c r="G351" s="295"/>
      <c r="H351" s="241"/>
      <c r="I351" s="186" t="s">
        <v>132</v>
      </c>
      <c r="J351" s="5"/>
      <c r="K351" s="293" t="s">
        <v>133</v>
      </c>
      <c r="L351" s="293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2016-02-11T14:49:40Z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