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4592" windowHeight="7836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<sst xmlns="http://schemas.openxmlformats.org/spreadsheetml/2006/main" count="1044" uniqueCount="199">
  <si>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</si>
  <si>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</si>
  <si>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</si>
  <si>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</si>
  <si>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</si>
  <si>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</si>
  <si>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</si>
  <si>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</si>
  <si>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</si>
  <si>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</si>
  <si>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</si>
  <si>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</si>
  <si>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</si>
  <si>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</si>
  <si>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</si>
  <si>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</si>
  <si>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</si>
  <si>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</si>
  <si>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</si>
  <si>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</si>
  <si>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</si>
  <si>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</si>
  <si>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</si>
  <si>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</si>
  <si>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</si>
  <si>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</si>
  <si>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</si>
  <si>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</si>
  <si>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</si>
  <si>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</si>
  <si>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</si>
  <si>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</si>
  <si>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</si>
  <si>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</si>
  <si>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</si>
  <si>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</si>
  <si>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</si>
  <si>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</si>
  <si>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</si>
  <si>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</si>
  <si>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</si>
  <si>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</si>
  <si>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</si>
  <si>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</si>
  <si>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</si>
  <si>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</si>
  <si>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</si>
  <si>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</si>
  <si>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</si>
  <si>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</si>
  <si>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</si>
  <si>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</si>
  <si>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</si>
  <si>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</si>
  <si>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</si>
  <si>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</si>
  <si>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</si>
  <si>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</si>
  <si>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</si>
  <si>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</si>
  <si>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</si>
  <si>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</si>
  <si>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</si>
  <si>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</si>
  <si>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</si>
  <si>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</si>
  <si>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</si>
  <si>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</si>
  <si>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</si>
  <si>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</si>
  <si>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</si>
  <si>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</si>
  <si>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</si>
  <si>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</si>
  <si>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</si>
  <si>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</si>
  <si>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</si>
  <si>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</si>
  <si>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</si>
  <si>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</si>
  <si>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</si>
  <si>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</si>
  <si>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</si>
  <si>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</si>
  <si>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</si>
  <si>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</si>
  <si>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</si>
  <si>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</si>
  <si>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</si>
  <si>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</si>
  <si>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</si>
  <si>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</si>
  <si>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</si>
  <si>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</si>
  <si>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</si>
  <si>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</si>
  <si>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</si>
  <si>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</si>
  <si>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</si>
  <si>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</si>
  <si>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</si>
  <si>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</si>
  <si>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</si>
  <si>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</si>
  <si>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</si>
  <si>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</si>
  <si>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</si>
  <si>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</si>
  <si>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</si>
  <si>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</si>
  <si>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</si>
  <si>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</si>
  <si>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</si>
  <si>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</si>
  <si>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</si>
  <si>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</si>
  <si>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</si>
  <si>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</si>
  <si>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</si>
  <si>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</si>
  <si>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</si>
  <si>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</si>
  <si>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</si>
  <si>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</si>
  <si>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</si>
  <si>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</si>
  <si>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</si>
  <si>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</si>
  <si>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</si>
  <si>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</si>
  <si>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</si>
  <si>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</si>
  <si>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</si>
  <si>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</si>
  <si>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</si>
  <si>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</si>
  <si>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</si>
  <si>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</si>
  <si>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</si>
  <si>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</si>
  <si>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</si>
  <si>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</si>
  <si>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</si>
  <si>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</si>
  <si>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</si>
  <si>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</si>
  <si>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</si>
  <si>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</si>
  <si>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</si>
  <si>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</si>
  <si>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</si>
  <si>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</si>
  <si>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</si>
  <si>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</si>
  <si>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</si>
  <si>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</si>
  <si>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</si>
  <si>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</si>
  <si>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</si>
  <si>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</si>
  <si>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</si>
  <si>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</si>
  <si>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</si>
  <si>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</si>
  <si>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</si>
  <si>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</si>
  <si>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</si>
  <si>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</si>
  <si>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</si>
  <si>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</si>
  <si>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</si>
  <si>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</si>
  <si>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</si>
  <si>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</si>
  <si>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</si>
  <si>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</si>
  <si>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</si>
  <si>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</si>
  <si>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</si>
  <si>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</si>
  <si>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</si>
  <si>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</si>
  <si>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</si>
  <si>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</si>
  <si>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</si>
  <si>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</si>
  <si>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</si>
  <si>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</si>
  <si>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</si>
  <si>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</si>
  <si>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</si>
  <si>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</si>
  <si>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</si>
  <si>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Garliavos Juozo Lukšos gimnazija</t>
  </si>
  <si>
    <t>4.5</t>
  </si>
  <si>
    <t>2017 M. RUGSĖJO 30 D.</t>
  </si>
  <si>
    <t>2016 10 09    Nr. 15</t>
  </si>
  <si>
    <t>Direktorius</t>
  </si>
  <si>
    <t>Vidmantas Vitkauskas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</si>
</sst>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0.000"/>
    <numFmt numFmtId="167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4" fontId="4" fillId="0" borderId="0" xfId="47" applyNumberFormat="1" applyFont="1" applyBorder="1" applyAlignment="1" applyProtection="1">
      <alignment horizontal="right" vertical="center"/>
      <protection/>
    </xf>
    <xf numFmtId="164" fontId="6" fillId="0" borderId="0" xfId="47" applyNumberFormat="1" applyFont="1" applyBorder="1" applyAlignment="1" applyProtection="1">
      <alignment horizontal="left" vertical="center" wrapText="1"/>
      <protection/>
    </xf>
    <xf numFmtId="164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4" fontId="6" fillId="0" borderId="0" xfId="47" applyNumberFormat="1" applyFont="1" applyBorder="1" applyAlignment="1" applyProtection="1">
      <alignment horizontal="right" vertical="center"/>
      <protection/>
    </xf>
    <xf numFmtId="164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 applyProtection="1">
      <alignment horizontal="right" vertical="center" wrapText="1"/>
      <protection/>
    </xf>
    <xf numFmtId="164" fontId="7" fillId="0" borderId="19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 applyProtection="1">
      <alignment horizontal="right" vertical="center" wrapText="1"/>
      <protection/>
    </xf>
    <xf numFmtId="164" fontId="7" fillId="0" borderId="17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7" xfId="46" applyNumberFormat="1" applyFont="1" applyBorder="1" applyAlignment="1">
      <alignment horizontal="right" vertical="center" wrapText="1"/>
      <protection/>
    </xf>
    <xf numFmtId="164" fontId="7" fillId="0" borderId="22" xfId="46" applyNumberFormat="1" applyFont="1" applyBorder="1" applyAlignment="1" applyProtection="1">
      <alignment horizontal="right" vertical="center" wrapText="1"/>
      <protection/>
    </xf>
    <xf numFmtId="164" fontId="7" fillId="0" borderId="12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4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0" borderId="22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>
      <alignment horizontal="right" vertical="center" wrapText="1"/>
      <protection/>
    </xf>
    <xf numFmtId="164" fontId="7" fillId="0" borderId="19" xfId="46" applyNumberFormat="1" applyFont="1" applyBorder="1" applyAlignment="1">
      <alignment horizontal="right" vertical="center" wrapText="1"/>
      <protection/>
    </xf>
    <xf numFmtId="164" fontId="7" fillId="0" borderId="12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 applyProtection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33" borderId="22" xfId="46" applyNumberFormat="1" applyFont="1" applyFill="1" applyBorder="1" applyAlignment="1">
      <alignment horizontal="right" vertical="center" wrapText="1"/>
      <protection/>
    </xf>
    <xf numFmtId="164" fontId="7" fillId="33" borderId="24" xfId="46" applyNumberFormat="1" applyFont="1" applyFill="1" applyBorder="1" applyAlignment="1">
      <alignment horizontal="right" vertical="center" wrapText="1"/>
      <protection/>
    </xf>
    <xf numFmtId="164" fontId="7" fillId="33" borderId="12" xfId="46" applyNumberFormat="1" applyFont="1" applyFill="1" applyBorder="1" applyAlignment="1">
      <alignment horizontal="right" vertical="center" wrapText="1"/>
      <protection/>
    </xf>
    <xf numFmtId="164" fontId="7" fillId="33" borderId="16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1" xfId="46" applyNumberFormat="1" applyFont="1" applyFill="1" applyBorder="1" applyAlignment="1">
      <alignment horizontal="right" vertical="center" wrapText="1"/>
      <protection/>
    </xf>
    <xf numFmtId="164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4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4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66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0" borderId="15" xfId="46" applyNumberFormat="1" applyFont="1" applyBorder="1" applyAlignment="1" applyProtection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3" fillId="0" borderId="13" xfId="46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6" applyFont="1" applyFill="1" applyBorder="1" applyAlignment="1">
      <alignment horizontal="center" vertical="top" wrapText="1"/>
      <protection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64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12" fillId="0" borderId="11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2" t="s">
        <v>176</v>
      </c>
      <c r="K1" s="293"/>
      <c r="L1" s="2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3"/>
      <c r="K2" s="293"/>
      <c r="L2" s="2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3"/>
      <c r="K3" s="293"/>
      <c r="L3" s="2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3"/>
      <c r="K4" s="293"/>
      <c r="L4" s="2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3"/>
      <c r="K5" s="293"/>
      <c r="L5" s="2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9"/>
      <c r="H6" s="310"/>
      <c r="I6" s="310"/>
      <c r="J6" s="310"/>
      <c r="K6" s="3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163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165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1"/>
      <c r="H17" s="312"/>
      <c r="I17" s="312"/>
      <c r="J17" s="312"/>
      <c r="K17" s="31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6"/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9"/>
      <c r="C54" s="269"/>
      <c r="D54" s="269"/>
      <c r="E54" s="269"/>
      <c r="F54" s="27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69"/>
      <c r="C131" s="269"/>
      <c r="D131" s="269"/>
      <c r="E131" s="269"/>
      <c r="F131" s="27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9"/>
      <c r="C171" s="269"/>
      <c r="D171" s="269"/>
      <c r="E171" s="269"/>
      <c r="F171" s="27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69"/>
      <c r="C208" s="269"/>
      <c r="D208" s="269"/>
      <c r="E208" s="269"/>
      <c r="F208" s="27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1">
        <v>1</v>
      </c>
      <c r="B247" s="269"/>
      <c r="C247" s="269"/>
      <c r="D247" s="269"/>
      <c r="E247" s="269"/>
      <c r="F247" s="27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69"/>
      <c r="C288" s="269"/>
      <c r="D288" s="269"/>
      <c r="E288" s="269"/>
      <c r="F288" s="27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69"/>
      <c r="C330" s="269"/>
      <c r="D330" s="269"/>
      <c r="E330" s="269"/>
      <c r="F330" s="27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2" t="s">
        <v>133</v>
      </c>
      <c r="L348" s="27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273" t="s">
        <v>175</v>
      </c>
      <c r="E351" s="274"/>
      <c r="F351" s="274"/>
      <c r="G351" s="274"/>
      <c r="H351" s="241"/>
      <c r="I351" s="186" t="s">
        <v>132</v>
      </c>
      <c r="J351" s="5"/>
      <c r="K351" s="272" t="s">
        <v>133</v>
      </c>
      <c r="L351" s="27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2" t="s">
        <v>176</v>
      </c>
      <c r="K1" s="293"/>
      <c r="L1" s="2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3"/>
      <c r="K2" s="293"/>
      <c r="L2" s="2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3"/>
      <c r="K3" s="293"/>
      <c r="L3" s="2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3"/>
      <c r="K4" s="293"/>
      <c r="L4" s="2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3"/>
      <c r="K5" s="293"/>
      <c r="L5" s="2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9"/>
      <c r="H6" s="310"/>
      <c r="I6" s="310"/>
      <c r="J6" s="310"/>
      <c r="K6" s="3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8" t="s">
        <v>163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9" t="s">
        <v>164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9" t="s">
        <v>165</v>
      </c>
      <c r="H15" s="289"/>
      <c r="I15" s="289"/>
      <c r="J15" s="289"/>
      <c r="K15" s="28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1"/>
      <c r="H17" s="312"/>
      <c r="I17" s="312"/>
      <c r="J17" s="312"/>
      <c r="K17" s="31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3"/>
      <c r="D19" s="314"/>
      <c r="E19" s="314"/>
      <c r="F19" s="314"/>
      <c r="G19" s="314"/>
      <c r="H19" s="314"/>
      <c r="I19" s="31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6" t="s">
        <v>179</v>
      </c>
      <c r="D20" s="287"/>
      <c r="E20" s="287"/>
      <c r="F20" s="287"/>
      <c r="G20" s="287"/>
      <c r="H20" s="287"/>
      <c r="I20" s="28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6" t="s">
        <v>180</v>
      </c>
      <c r="D21" s="287"/>
      <c r="E21" s="287"/>
      <c r="F21" s="287"/>
      <c r="G21" s="287"/>
      <c r="H21" s="287"/>
      <c r="I21" s="28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6" t="s">
        <v>178</v>
      </c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8">
        <v>1</v>
      </c>
      <c r="B54" s="269"/>
      <c r="C54" s="269"/>
      <c r="D54" s="269"/>
      <c r="E54" s="269"/>
      <c r="F54" s="27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69"/>
      <c r="C131" s="269"/>
      <c r="D131" s="269"/>
      <c r="E131" s="269"/>
      <c r="F131" s="27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8">
        <v>1</v>
      </c>
      <c r="B171" s="269"/>
      <c r="C171" s="269"/>
      <c r="D171" s="269"/>
      <c r="E171" s="269"/>
      <c r="F171" s="27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69"/>
      <c r="C208" s="269"/>
      <c r="D208" s="269"/>
      <c r="E208" s="269"/>
      <c r="F208" s="27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1">
        <v>1</v>
      </c>
      <c r="B247" s="269"/>
      <c r="C247" s="269"/>
      <c r="D247" s="269"/>
      <c r="E247" s="269"/>
      <c r="F247" s="27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69"/>
      <c r="C288" s="269"/>
      <c r="D288" s="269"/>
      <c r="E288" s="269"/>
      <c r="F288" s="27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69"/>
      <c r="C330" s="269"/>
      <c r="D330" s="269"/>
      <c r="E330" s="269"/>
      <c r="F330" s="27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2" t="s">
        <v>133</v>
      </c>
      <c r="L348" s="27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273" t="s">
        <v>175</v>
      </c>
      <c r="E351" s="274"/>
      <c r="F351" s="274"/>
      <c r="G351" s="274"/>
      <c r="H351" s="241"/>
      <c r="I351" s="186" t="s">
        <v>132</v>
      </c>
      <c r="J351" s="5"/>
      <c r="K351" s="272" t="s">
        <v>133</v>
      </c>
      <c r="L351" s="27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5">
      <selection activeCell="Q355" sqref="Q35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00390625" style="1" customWidth="1"/>
    <col min="9" max="9" width="9.71093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09" t="s">
        <v>191</v>
      </c>
      <c r="H6" s="310"/>
      <c r="I6" s="310"/>
      <c r="J6" s="310"/>
      <c r="K6" s="3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90" t="s">
        <v>161</v>
      </c>
      <c r="H8" s="290"/>
      <c r="I8" s="290"/>
      <c r="J8" s="290"/>
      <c r="K8" s="29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8" t="s">
        <v>195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9" t="s">
        <v>192</v>
      </c>
      <c r="H10" s="289"/>
      <c r="I10" s="289"/>
      <c r="J10" s="289"/>
      <c r="K10" s="28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91" t="s">
        <v>162</v>
      </c>
      <c r="H11" s="291"/>
      <c r="I11" s="291"/>
      <c r="J11" s="291"/>
      <c r="K11" s="2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8" t="s">
        <v>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9" t="s">
        <v>196</v>
      </c>
      <c r="H15" s="289"/>
      <c r="I15" s="289"/>
      <c r="J15" s="289"/>
      <c r="K15" s="289"/>
      <c r="M15" s="3"/>
      <c r="N15" s="3"/>
      <c r="O15" s="3"/>
      <c r="P15" s="3"/>
    </row>
    <row r="16" spans="7:1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87"/>
      <c r="F17" s="287"/>
      <c r="G17" s="287"/>
      <c r="H17" s="287"/>
      <c r="I17" s="287"/>
      <c r="J17" s="287"/>
      <c r="K17" s="287"/>
      <c r="L17" s="169"/>
      <c r="M17" s="3"/>
      <c r="N17" s="3"/>
      <c r="O17" s="3"/>
      <c r="P17" s="3"/>
    </row>
    <row r="18" spans="1:16" ht="12" customHeight="1">
      <c r="A18" s="275" t="s">
        <v>177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193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194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284" t="s">
        <v>144</v>
      </c>
      <c r="L27" s="282" t="s">
        <v>168</v>
      </c>
      <c r="M27" s="105"/>
      <c r="N27" s="3"/>
      <c r="O27" s="3"/>
      <c r="P27" s="3"/>
    </row>
    <row r="28" spans="1:1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</row>
    <row r="29" spans="1:1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7">
        <f>SUM(I31+I41+I62+I83+I91+I107+I130+I146+I155)</f>
        <v>9077</v>
      </c>
      <c r="J30" s="247">
        <f>SUM(J31+J41+J62+J83+J91+J107+J130+J146+J155)</f>
        <v>6600</v>
      </c>
      <c r="K30" s="248">
        <f>SUM(K31+K41+K62+K83+K91+K107+K130+K146+K155)</f>
        <v>6600</v>
      </c>
      <c r="L30" s="247">
        <f>SUM(L31+L41+L62+L83+L91+L107+L130+L146+L155)</f>
        <v>6600</v>
      </c>
      <c r="M30" s="96"/>
      <c r="N30" s="96"/>
      <c r="O30" s="96"/>
      <c r="P30" s="96"/>
      <c r="Q30" s="96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7">
        <f>SUM(I32+I37)</f>
        <v>9077</v>
      </c>
      <c r="J31" s="247">
        <f>SUM(J32+J37)</f>
        <v>6600</v>
      </c>
      <c r="K31" s="249">
        <f>SUM(K32+K37)</f>
        <v>6600</v>
      </c>
      <c r="L31" s="250">
        <f>SUM(L32+L37)</f>
        <v>6600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>SUM(I33)</f>
        <v>6929</v>
      </c>
      <c r="J32" s="251">
        <f aca="true" t="shared" si="0" ref="J32:L33">SUM(J33)</f>
        <v>5039</v>
      </c>
      <c r="K32" s="252">
        <f t="shared" si="0"/>
        <v>5039</v>
      </c>
      <c r="L32" s="251">
        <f t="shared" si="0"/>
        <v>5039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>SUM(I34)</f>
        <v>6929</v>
      </c>
      <c r="J33" s="251">
        <f t="shared" si="0"/>
        <v>5039</v>
      </c>
      <c r="K33" s="252">
        <f t="shared" si="0"/>
        <v>5039</v>
      </c>
      <c r="L33" s="251">
        <f t="shared" si="0"/>
        <v>5039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2">
        <f>SUM(I35:I36)</f>
        <v>6929</v>
      </c>
      <c r="J34" s="251">
        <f>SUM(J35:J36)</f>
        <v>5039</v>
      </c>
      <c r="K34" s="252">
        <f>SUM(K35:K36)</f>
        <v>5039</v>
      </c>
      <c r="L34" s="251">
        <f>SUM(L35:L36)</f>
        <v>5039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2">
        <v>6929</v>
      </c>
      <c r="J35" s="253">
        <v>5039</v>
      </c>
      <c r="K35" s="253">
        <v>5039</v>
      </c>
      <c r="L35" s="253">
        <v>5039</v>
      </c>
      <c r="M35" s="3"/>
      <c r="N35" s="3"/>
      <c r="O35" s="3"/>
      <c r="P35" s="3"/>
      <c r="Q35" s="3"/>
      <c r="R35" s="26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3"/>
      <c r="J36" s="253"/>
      <c r="K36" s="253"/>
      <c r="L36" s="253"/>
      <c r="M36" s="3"/>
      <c r="N36" s="3"/>
      <c r="O36" s="3"/>
      <c r="P36" s="3"/>
      <c r="Q36" s="3"/>
      <c r="R36" s="260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2">
        <f>I38</f>
        <v>2148</v>
      </c>
      <c r="J37" s="251">
        <f aca="true" t="shared" si="1" ref="J37:L38">J38</f>
        <v>1561</v>
      </c>
      <c r="K37" s="252">
        <f t="shared" si="1"/>
        <v>1561</v>
      </c>
      <c r="L37" s="251">
        <f t="shared" si="1"/>
        <v>1561</v>
      </c>
      <c r="M37" s="3"/>
      <c r="N37" s="3"/>
      <c r="O37" s="3"/>
      <c r="P37" s="3"/>
      <c r="Q37" s="3"/>
      <c r="R37" s="260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2">
        <f>I39</f>
        <v>2148</v>
      </c>
      <c r="J38" s="251">
        <f t="shared" si="1"/>
        <v>1561</v>
      </c>
      <c r="K38" s="251">
        <f t="shared" si="1"/>
        <v>1561</v>
      </c>
      <c r="L38" s="251">
        <f t="shared" si="1"/>
        <v>1561</v>
      </c>
      <c r="M38" s="3"/>
      <c r="N38" s="3"/>
      <c r="O38" s="3"/>
      <c r="P38" s="3"/>
      <c r="Q38" s="3"/>
      <c r="R38" s="260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>I40</f>
        <v>2148</v>
      </c>
      <c r="J39" s="251">
        <f>J40</f>
        <v>1561</v>
      </c>
      <c r="K39" s="251">
        <f>K40</f>
        <v>1561</v>
      </c>
      <c r="L39" s="251">
        <f>L40</f>
        <v>1561</v>
      </c>
      <c r="M39" s="3"/>
      <c r="N39" s="3"/>
      <c r="O39" s="3"/>
      <c r="P39" s="3"/>
      <c r="Q39" s="3"/>
      <c r="R39" s="260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2148</v>
      </c>
      <c r="J40" s="253">
        <v>1561</v>
      </c>
      <c r="K40" s="253">
        <v>1561</v>
      </c>
      <c r="L40" s="253">
        <v>1561</v>
      </c>
      <c r="M40" s="3"/>
      <c r="N40" s="3"/>
      <c r="O40" s="3"/>
      <c r="P40" s="3"/>
      <c r="Q40" s="3"/>
      <c r="R40" s="260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4">
        <f aca="true" t="shared" si="2" ref="I41:L43">I42</f>
        <v>0</v>
      </c>
      <c r="J41" s="263">
        <f t="shared" si="2"/>
        <v>0</v>
      </c>
      <c r="K41" s="254">
        <f t="shared" si="2"/>
        <v>0</v>
      </c>
      <c r="L41" s="254">
        <f t="shared" si="2"/>
        <v>0</v>
      </c>
      <c r="M41" s="3"/>
      <c r="N41" s="3"/>
      <c r="O41" s="3"/>
      <c r="P41" s="3"/>
      <c r="Q41" s="3"/>
      <c r="R41" s="260">
        <f>+K41-L41</f>
        <v>0</v>
      </c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0</v>
      </c>
      <c r="J42" s="252">
        <f t="shared" si="2"/>
        <v>0</v>
      </c>
      <c r="K42" s="251">
        <f t="shared" si="2"/>
        <v>0</v>
      </c>
      <c r="L42" s="252">
        <f t="shared" si="2"/>
        <v>0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0</v>
      </c>
      <c r="J43" s="252">
        <f t="shared" si="2"/>
        <v>0</v>
      </c>
      <c r="K43" s="255">
        <f t="shared" si="2"/>
        <v>0</v>
      </c>
      <c r="L43" s="255">
        <f t="shared" si="2"/>
        <v>0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4">
        <f>SUM(I45:I61)-I53</f>
        <v>0</v>
      </c>
      <c r="J44" s="256">
        <f>SUM(J45:J61)-J53</f>
        <v>0</v>
      </c>
      <c r="K44" s="256">
        <f>SUM(K45:K61)-K53</f>
        <v>0</v>
      </c>
      <c r="L44" s="257">
        <f>SUM(L45:L61)-L53</f>
        <v>0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3"/>
      <c r="J45" s="253"/>
      <c r="K45" s="253"/>
      <c r="L45" s="253"/>
      <c r="M45" s="3"/>
      <c r="N45" s="3"/>
      <c r="O45" s="3"/>
      <c r="P45" s="3"/>
      <c r="Q45" s="3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3"/>
      <c r="J46" s="253"/>
      <c r="K46" s="253"/>
      <c r="L46" s="253"/>
      <c r="M46" s="3"/>
      <c r="N46" s="3"/>
      <c r="O46" s="3"/>
      <c r="P46" s="3"/>
      <c r="Q46" s="3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3"/>
      <c r="J47" s="253"/>
      <c r="K47" s="253"/>
      <c r="L47" s="253"/>
      <c r="M47" s="3"/>
      <c r="N47" s="3"/>
      <c r="O47" s="3"/>
      <c r="P47" s="3"/>
      <c r="Q47" s="3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3"/>
      <c r="J48" s="253"/>
      <c r="K48" s="253"/>
      <c r="L48" s="253"/>
      <c r="M48" s="3"/>
      <c r="N48" s="3"/>
      <c r="O48" s="3"/>
      <c r="P48" s="3"/>
      <c r="Q48" s="3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3"/>
      <c r="J49" s="253"/>
      <c r="K49" s="253"/>
      <c r="L49" s="253"/>
      <c r="M49" s="3"/>
      <c r="N49" s="3"/>
      <c r="O49" s="3"/>
      <c r="P49" s="3"/>
      <c r="Q49" s="3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3"/>
      <c r="J50" s="253"/>
      <c r="K50" s="253"/>
      <c r="L50" s="253"/>
      <c r="M50" s="3"/>
      <c r="N50" s="3"/>
      <c r="O50" s="3"/>
      <c r="P50" s="3"/>
      <c r="Q50" s="3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3"/>
      <c r="J51" s="253"/>
      <c r="K51" s="253"/>
      <c r="L51" s="253"/>
      <c r="M51" s="3"/>
      <c r="N51" s="3"/>
      <c r="O51" s="3"/>
      <c r="P51" s="3"/>
      <c r="Q51" s="3"/>
      <c r="R51" s="260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3"/>
      <c r="K52" s="253"/>
      <c r="L52" s="253"/>
      <c r="M52" s="3"/>
      <c r="N52" s="3"/>
      <c r="O52" s="3"/>
      <c r="P52" s="3"/>
      <c r="Q52" s="3"/>
    </row>
    <row r="53" spans="1:17" ht="11.25" customHeight="1">
      <c r="A53" s="268">
        <v>1</v>
      </c>
      <c r="B53" s="269"/>
      <c r="C53" s="269"/>
      <c r="D53" s="269"/>
      <c r="E53" s="269"/>
      <c r="F53" s="27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</row>
    <row r="55" spans="1:17" ht="26.2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</row>
    <row r="56" spans="1:1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3"/>
      <c r="K56" s="253"/>
      <c r="L56" s="253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/>
      <c r="J57" s="253"/>
      <c r="K57" s="253"/>
      <c r="L57" s="253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3"/>
      <c r="K60" s="253"/>
      <c r="L60" s="253"/>
      <c r="M60" s="3"/>
      <c r="N60" s="3"/>
      <c r="O60" s="3"/>
      <c r="P60" s="3"/>
      <c r="Q60" s="3"/>
      <c r="R60" s="260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/>
      <c r="J61" s="253"/>
      <c r="K61" s="253"/>
      <c r="L61" s="253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79">
        <v>1</v>
      </c>
      <c r="B88" s="280"/>
      <c r="C88" s="280"/>
      <c r="D88" s="280"/>
      <c r="E88" s="280"/>
      <c r="F88" s="281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6.2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6.2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6.2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71">
        <v>1</v>
      </c>
      <c r="B129" s="269"/>
      <c r="C129" s="269"/>
      <c r="D129" s="269"/>
      <c r="E129" s="269"/>
      <c r="F129" s="270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6.2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6.2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6.2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68">
        <v>1</v>
      </c>
      <c r="B169" s="269"/>
      <c r="C169" s="269"/>
      <c r="D169" s="269"/>
      <c r="E169" s="269"/>
      <c r="F169" s="270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71">
        <v>1</v>
      </c>
      <c r="B207" s="269"/>
      <c r="C207" s="269"/>
      <c r="D207" s="269"/>
      <c r="E207" s="269"/>
      <c r="F207" s="270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71">
        <v>1</v>
      </c>
      <c r="B246" s="269"/>
      <c r="C246" s="269"/>
      <c r="D246" s="269"/>
      <c r="E246" s="269"/>
      <c r="F246" s="270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6.2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71">
        <v>1</v>
      </c>
      <c r="B286" s="269"/>
      <c r="C286" s="269"/>
      <c r="D286" s="269"/>
      <c r="E286" s="269"/>
      <c r="F286" s="270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71">
        <v>1</v>
      </c>
      <c r="B327" s="269"/>
      <c r="C327" s="269"/>
      <c r="D327" s="269"/>
      <c r="E327" s="269"/>
      <c r="F327" s="270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5">
        <f>SUM(I30+I172)</f>
        <v>9077</v>
      </c>
      <c r="J344" s="266">
        <f>SUM(J30+J172)</f>
        <v>6600</v>
      </c>
      <c r="K344" s="266">
        <f>SUM(K30+K172)</f>
        <v>6600</v>
      </c>
      <c r="L344" s="267">
        <f>SUM(L30+L172)</f>
        <v>6600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15" t="s">
        <v>197</v>
      </c>
      <c r="E347" s="315"/>
      <c r="F347" s="315"/>
      <c r="G347" s="315"/>
      <c r="H347" s="27"/>
      <c r="I347" s="3"/>
      <c r="J347" s="3"/>
      <c r="K347" s="316" t="s">
        <v>198</v>
      </c>
      <c r="L347" s="316"/>
      <c r="M347" s="3"/>
      <c r="N347" s="3"/>
      <c r="O347" s="3"/>
      <c r="P347" s="3"/>
      <c r="Q347" s="3"/>
    </row>
    <row r="348" spans="1:1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2" t="s">
        <v>133</v>
      </c>
      <c r="L348" s="272"/>
      <c r="M348" s="3"/>
      <c r="N348" s="3"/>
      <c r="O348" s="3"/>
      <c r="P348" s="3"/>
      <c r="Q348" s="3"/>
    </row>
    <row r="349" spans="2:1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">
      <c r="A351" s="160"/>
      <c r="B351" s="5"/>
      <c r="C351" s="5"/>
      <c r="D351" s="273" t="s">
        <v>175</v>
      </c>
      <c r="E351" s="274"/>
      <c r="F351" s="274"/>
      <c r="G351" s="274"/>
      <c r="H351" s="241"/>
      <c r="I351" s="186" t="s">
        <v>132</v>
      </c>
      <c r="J351" s="5"/>
      <c r="K351" s="272" t="s">
        <v>133</v>
      </c>
      <c r="L351" s="272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A9:L9"/>
    <mergeCell ref="B13:L13"/>
    <mergeCell ref="G11:K11"/>
    <mergeCell ref="G15:K15"/>
    <mergeCell ref="G10:K10"/>
    <mergeCell ref="H27:H28"/>
    <mergeCell ref="D347:G347"/>
    <mergeCell ref="A129:F129"/>
    <mergeCell ref="A29:F29"/>
    <mergeCell ref="A53:F53"/>
    <mergeCell ref="A88:F88"/>
    <mergeCell ref="A246:F24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STARTAS</cp:lastModifiedBy>
  <cp:lastPrinted>2014-10-10T10:31:39Z</cp:lastPrinted>
  <dcterms:created xsi:type="dcterms:W3CDTF">2004-04-07T10:43:01Z</dcterms:created>
  <dcterms:modified xsi:type="dcterms:W3CDTF">2017-10-06T10:13:55Z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