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<sst xmlns="http://schemas.openxmlformats.org/spreadsheetml/2006/main" count="1044" uniqueCount="199">
  <si>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</si>
  <si>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</si>
  <si>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</si>
  <si>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</si>
  <si>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</si>
  <si>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</si>
  <si>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</si>
  <si>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</si>
  <si>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</si>
  <si>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</si>
  <si>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</si>
  <si>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</si>
  <si>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</si>
  <si>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</si>
  <si>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</si>
  <si>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</si>
  <si>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</si>
  <si>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</si>
  <si>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</si>
  <si>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</si>
  <si>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</si>
  <si>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</si>
  <si>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</si>
  <si>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</si>
  <si>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</si>
  <si>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</si>
  <si>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</si>
  <si>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</si>
  <si>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</si>
  <si>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</si>
  <si>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</si>
  <si>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</si>
  <si>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</si>
  <si>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</si>
  <si>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</si>
  <si>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</si>
  <si>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</si>
  <si>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</si>
  <si>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</si>
  <si>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</si>
  <si>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</si>
  <si>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</si>
  <si>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</si>
  <si>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</si>
  <si>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</si>
  <si>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</si>
  <si>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</si>
  <si>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</si>
  <si>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</si>
  <si>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</si>
  <si>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</si>
  <si>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</si>
  <si>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</si>
  <si>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</si>
  <si>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</si>
  <si>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</si>
  <si>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</si>
  <si>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</si>
  <si>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</si>
  <si>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</si>
  <si>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</si>
  <si>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</si>
  <si>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</si>
  <si>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</si>
  <si>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</si>
  <si>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</si>
  <si>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</si>
  <si>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</si>
  <si>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</si>
  <si>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</si>
  <si>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</si>
  <si>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</si>
  <si>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</si>
  <si>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</si>
  <si>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</si>
  <si>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</si>
  <si>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</si>
  <si>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</si>
  <si>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</si>
  <si>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</si>
  <si>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</si>
  <si>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</si>
  <si>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</si>
  <si>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</si>
  <si>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</si>
  <si>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</si>
  <si>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</si>
  <si>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</si>
  <si>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</si>
  <si>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</si>
  <si>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</si>
  <si>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</si>
  <si>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</si>
  <si>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</si>
  <si>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</si>
  <si>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</si>
  <si>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</si>
  <si>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</si>
  <si>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</si>
  <si>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</si>
  <si>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</si>
  <si>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</si>
  <si>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</si>
  <si>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</si>
  <si>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</si>
  <si>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</si>
  <si>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</si>
  <si>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</si>
  <si>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</si>
  <si>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</si>
  <si>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</si>
  <si>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</si>
  <si>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</si>
  <si>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</si>
  <si>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</si>
  <si>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</si>
  <si>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</si>
  <si>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</si>
  <si>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</si>
  <si>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</si>
  <si>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</si>
  <si>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</si>
  <si>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</si>
  <si>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</si>
  <si>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</si>
  <si>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</si>
  <si>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</si>
  <si>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</si>
  <si>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</si>
  <si>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</si>
  <si>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</si>
  <si>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</si>
  <si>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</si>
  <si>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</si>
  <si>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</si>
  <si>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</si>
  <si>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</si>
  <si>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</si>
  <si>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</si>
  <si>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</si>
  <si>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</si>
  <si>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</si>
  <si>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</si>
  <si>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</si>
  <si>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</si>
  <si>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</si>
  <si>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</si>
  <si>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</si>
  <si>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</si>
  <si>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</si>
  <si>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</si>
  <si>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</si>
  <si>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</si>
  <si>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</si>
  <si>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</si>
  <si>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</si>
  <si>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</si>
  <si>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</si>
  <si>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</si>
  <si>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</si>
  <si>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</si>
  <si>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</si>
  <si>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</si>
  <si>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</si>
  <si>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</si>
  <si>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</si>
  <si>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</si>
  <si>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</si>
  <si>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</si>
  <si>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</si>
  <si>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</si>
  <si>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</si>
  <si>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</si>
  <si>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</si>
  <si>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</si>
  <si>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</si>
  <si>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</si>
  <si>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</si>
  <si>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</si>
  <si>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</si>
  <si>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</si>
  <si>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</si>
  <si>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</si>
  <si>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</si>
  <si>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</si>
  <si>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</si>
  <si>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</si>
  <si>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</si>
  <si>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</si>
  <si>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</si>
  <si>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</si>
  <si>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</si>
  <si>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</si>
  <si>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</si>
  <si>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Garliavos Juozo Lukšos gimnazija</t>
  </si>
  <si>
    <t>2016 07 07    Nr. 7</t>
  </si>
  <si>
    <t>2017 M. BIRŽELIO 30 D.</t>
  </si>
  <si>
    <t>Elena Raudaitienė</t>
  </si>
  <si>
    <t>Mokytoja, bibliotekininkė pavaduojanti direktorių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</si>
</sst>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22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9" t="s">
        <v>191</v>
      </c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8" t="s">
        <v>196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9" t="s">
        <v>192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9" t="s">
        <v>195</v>
      </c>
      <c r="H15" s="289"/>
      <c r="I15" s="289"/>
      <c r="J15" s="289"/>
      <c r="K15" s="289"/>
      <c r="M15" s="3"/>
      <c r="N15" s="3"/>
      <c r="O15" s="3"/>
      <c r="P15" s="3"/>
    </row>
    <row r="16" spans="7:1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194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192800</v>
      </c>
      <c r="J30" s="247">
        <f>SUM(J31+J41+J62+J83+J91+J107+J130+J146+J155)</f>
        <v>108300</v>
      </c>
      <c r="K30" s="248">
        <f>SUM(K31+K41+K62+K83+K91+K107+K130+K146+K155)</f>
        <v>97054.78</v>
      </c>
      <c r="L30" s="247">
        <f>SUM(L31+L41+L62+L83+L91+L107+L130+L146+L155)</f>
        <v>92930.78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132200</v>
      </c>
      <c r="J31" s="247">
        <f>SUM(J32+J37)</f>
        <v>65300</v>
      </c>
      <c r="K31" s="249">
        <f>SUM(K32+K37)</f>
        <v>67348.02</v>
      </c>
      <c r="L31" s="250">
        <f>SUM(L32+L37)</f>
        <v>63224.020000000004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100600</v>
      </c>
      <c r="J32" s="251">
        <f aca="true" t="shared" si="0" ref="J32:L33">SUM(J33)</f>
        <v>49500</v>
      </c>
      <c r="K32" s="252">
        <f t="shared" si="0"/>
        <v>51469.15</v>
      </c>
      <c r="L32" s="251">
        <f t="shared" si="0"/>
        <v>48320.15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100600</v>
      </c>
      <c r="J33" s="251">
        <f t="shared" si="0"/>
        <v>49500</v>
      </c>
      <c r="K33" s="252">
        <f t="shared" si="0"/>
        <v>51469.15</v>
      </c>
      <c r="L33" s="251">
        <f t="shared" si="0"/>
        <v>48320.15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100600</v>
      </c>
      <c r="J34" s="251">
        <f>SUM(J35:J36)</f>
        <v>49500</v>
      </c>
      <c r="K34" s="252">
        <f>SUM(K35:K36)</f>
        <v>51469.15</v>
      </c>
      <c r="L34" s="251">
        <f>SUM(L35:L36)</f>
        <v>48320.15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100600</v>
      </c>
      <c r="J35" s="253">
        <v>49500</v>
      </c>
      <c r="K35" s="253">
        <v>51469.15</v>
      </c>
      <c r="L35" s="253">
        <v>48320.15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31600</v>
      </c>
      <c r="J37" s="251">
        <f aca="true" t="shared" si="1" ref="J37:L38">J38</f>
        <v>15800</v>
      </c>
      <c r="K37" s="252">
        <f t="shared" si="1"/>
        <v>15878.87</v>
      </c>
      <c r="L37" s="251">
        <f t="shared" si="1"/>
        <v>14903.87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31600</v>
      </c>
      <c r="J38" s="251">
        <f t="shared" si="1"/>
        <v>15800</v>
      </c>
      <c r="K38" s="251">
        <f t="shared" si="1"/>
        <v>15878.87</v>
      </c>
      <c r="L38" s="251">
        <f t="shared" si="1"/>
        <v>14903.87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31600</v>
      </c>
      <c r="J39" s="251">
        <f>J40</f>
        <v>15800</v>
      </c>
      <c r="K39" s="251">
        <f>K40</f>
        <v>15878.87</v>
      </c>
      <c r="L39" s="251">
        <f>L40</f>
        <v>14903.87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31600</v>
      </c>
      <c r="J40" s="253">
        <v>15800</v>
      </c>
      <c r="K40" s="253">
        <v>15878.87</v>
      </c>
      <c r="L40" s="253">
        <v>14903.87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59100</v>
      </c>
      <c r="J41" s="263">
        <f t="shared" si="2"/>
        <v>41500</v>
      </c>
      <c r="K41" s="254">
        <f t="shared" si="2"/>
        <v>28206.76</v>
      </c>
      <c r="L41" s="254">
        <f t="shared" si="2"/>
        <v>28206.76</v>
      </c>
      <c r="M41" s="3"/>
      <c r="N41" s="3"/>
      <c r="O41" s="3"/>
      <c r="P41" s="3"/>
      <c r="Q41" s="3"/>
      <c r="R41" s="260">
        <f>+K41-L41</f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59100</v>
      </c>
      <c r="J42" s="252">
        <f t="shared" si="2"/>
        <v>41500</v>
      </c>
      <c r="K42" s="251">
        <f t="shared" si="2"/>
        <v>28206.76</v>
      </c>
      <c r="L42" s="252">
        <f t="shared" si="2"/>
        <v>28206.76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59100</v>
      </c>
      <c r="J43" s="252">
        <f t="shared" si="2"/>
        <v>41500</v>
      </c>
      <c r="K43" s="255">
        <f t="shared" si="2"/>
        <v>28206.76</v>
      </c>
      <c r="L43" s="255">
        <f t="shared" si="2"/>
        <v>28206.76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59100</v>
      </c>
      <c r="J44" s="256">
        <f>SUM(J45:J61)-J53</f>
        <v>41500</v>
      </c>
      <c r="K44" s="256">
        <f>SUM(K45:K61)-K53</f>
        <v>28206.76</v>
      </c>
      <c r="L44" s="257">
        <f>SUM(L45:L61)-L53</f>
        <v>28206.76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>
        <v>700</v>
      </c>
      <c r="J45" s="253">
        <v>400</v>
      </c>
      <c r="K45" s="253">
        <v>267.52</v>
      </c>
      <c r="L45" s="253">
        <v>267.52</v>
      </c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>
        <v>200</v>
      </c>
      <c r="J46" s="253">
        <v>200</v>
      </c>
      <c r="K46" s="253">
        <v>0</v>
      </c>
      <c r="L46" s="253">
        <v>0</v>
      </c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>
        <v>1300</v>
      </c>
      <c r="J47" s="253">
        <v>700</v>
      </c>
      <c r="K47" s="253">
        <v>540.38</v>
      </c>
      <c r="L47" s="253">
        <v>540.38</v>
      </c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>
        <v>2500</v>
      </c>
      <c r="J48" s="253">
        <v>1600</v>
      </c>
      <c r="K48" s="253">
        <v>1780.61</v>
      </c>
      <c r="L48" s="253">
        <v>1780.61</v>
      </c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>
        <v>200</v>
      </c>
      <c r="J50" s="253">
        <v>200</v>
      </c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6600</v>
      </c>
      <c r="J51" s="253">
        <v>3300</v>
      </c>
      <c r="K51" s="253">
        <v>1933.14</v>
      </c>
      <c r="L51" s="253">
        <v>1933.14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>
        <v>200</v>
      </c>
      <c r="J52" s="253">
        <v>200</v>
      </c>
      <c r="K52" s="253"/>
      <c r="L52" s="253"/>
      <c r="M52" s="3"/>
      <c r="N52" s="3"/>
      <c r="O52" s="3"/>
      <c r="P52" s="3"/>
      <c r="Q52" s="3"/>
    </row>
    <row r="53" spans="1:17" ht="11.25" customHeight="1">
      <c r="A53" s="268">
        <v>1</v>
      </c>
      <c r="B53" s="269"/>
      <c r="C53" s="269"/>
      <c r="D53" s="269"/>
      <c r="E53" s="269"/>
      <c r="F53" s="27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7100</v>
      </c>
      <c r="J56" s="253">
        <v>3600</v>
      </c>
      <c r="K56" s="253">
        <v>739.95</v>
      </c>
      <c r="L56" s="253">
        <v>739.95</v>
      </c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3">
        <v>200</v>
      </c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32300</v>
      </c>
      <c r="J60" s="253">
        <v>27300</v>
      </c>
      <c r="K60" s="253">
        <v>20545.6</v>
      </c>
      <c r="L60" s="253">
        <v>20545.6</v>
      </c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7800</v>
      </c>
      <c r="J61" s="253">
        <v>3800</v>
      </c>
      <c r="K61" s="253">
        <v>2399.56</v>
      </c>
      <c r="L61" s="253">
        <v>2399.56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9">
        <v>1</v>
      </c>
      <c r="B88" s="280"/>
      <c r="C88" s="280"/>
      <c r="D88" s="280"/>
      <c r="E88" s="280"/>
      <c r="F88" s="28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69"/>
      <c r="C129" s="269"/>
      <c r="D129" s="269"/>
      <c r="E129" s="269"/>
      <c r="F129" s="27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1500</v>
      </c>
      <c r="J130" s="128">
        <f>SUM(J131+J136+J141)</f>
        <v>1500</v>
      </c>
      <c r="K130" s="129">
        <f>SUM(K131+K136+K141)</f>
        <v>1500</v>
      </c>
      <c r="L130" s="127">
        <f>SUM(L131+L136+L141)</f>
        <v>1500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1500</v>
      </c>
      <c r="J141" s="128">
        <f aca="true" t="shared" si="15" ref="J141:L142">J142</f>
        <v>1500</v>
      </c>
      <c r="K141" s="129">
        <f t="shared" si="15"/>
        <v>1500</v>
      </c>
      <c r="L141" s="127">
        <f t="shared" si="15"/>
        <v>1500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1500</v>
      </c>
      <c r="J142" s="150">
        <f t="shared" si="15"/>
        <v>1500</v>
      </c>
      <c r="K142" s="151">
        <f t="shared" si="15"/>
        <v>1500</v>
      </c>
      <c r="L142" s="149">
        <f t="shared" si="15"/>
        <v>1500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1500</v>
      </c>
      <c r="J143" s="128">
        <f>SUM(J144:J145)</f>
        <v>1500</v>
      </c>
      <c r="K143" s="129">
        <f>SUM(K144:K145)</f>
        <v>1500</v>
      </c>
      <c r="L143" s="127">
        <f>SUM(L144:L145)</f>
        <v>1500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>
        <v>1500</v>
      </c>
      <c r="J144" s="115">
        <v>1500</v>
      </c>
      <c r="K144" s="115">
        <v>1500</v>
      </c>
      <c r="L144" s="115">
        <v>1500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8">
        <v>1</v>
      </c>
      <c r="B169" s="269"/>
      <c r="C169" s="269"/>
      <c r="D169" s="269"/>
      <c r="E169" s="269"/>
      <c r="F169" s="27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4323</v>
      </c>
      <c r="J172" s="138">
        <f>SUM(J173+J226+J287)</f>
        <v>4323</v>
      </c>
      <c r="K172" s="111">
        <f>SUM(K173+K226+K287)</f>
        <v>4356</v>
      </c>
      <c r="L172" s="110">
        <f>SUM(L173+L226+L287)</f>
        <v>4356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4323</v>
      </c>
      <c r="J173" s="123">
        <f>SUM(J174+J196+J204+J216+J220)</f>
        <v>4323</v>
      </c>
      <c r="K173" s="123">
        <f>SUM(K174+K196+K204+K216+K220)</f>
        <v>4356</v>
      </c>
      <c r="L173" s="123">
        <f>SUM(L174+L196+L204+L216+L220)</f>
        <v>4356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4323</v>
      </c>
      <c r="J174" s="128">
        <f>SUM(J175+J178+J183+J188+J193)</f>
        <v>4323</v>
      </c>
      <c r="K174" s="129">
        <f>SUM(K175+K178+K183+K188+K193)</f>
        <v>4356</v>
      </c>
      <c r="L174" s="127">
        <f>SUM(L175+L178+L183+L188+L193)</f>
        <v>4356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4323</v>
      </c>
      <c r="J178" s="124">
        <f>J179</f>
        <v>4323</v>
      </c>
      <c r="K178" s="125">
        <f>K179</f>
        <v>4356</v>
      </c>
      <c r="L178" s="123">
        <f>L179</f>
        <v>4356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4323</v>
      </c>
      <c r="J179" s="128">
        <f>SUM(J180:J182)</f>
        <v>4323</v>
      </c>
      <c r="K179" s="129">
        <f>SUM(K180:K182)</f>
        <v>4356</v>
      </c>
      <c r="L179" s="127">
        <f>SUM(L180:L182)</f>
        <v>4356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>
        <v>4323</v>
      </c>
      <c r="J181" s="117">
        <v>4323</v>
      </c>
      <c r="K181" s="117">
        <v>4356</v>
      </c>
      <c r="L181" s="117">
        <v>4356</v>
      </c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69"/>
      <c r="C207" s="269"/>
      <c r="D207" s="269"/>
      <c r="E207" s="269"/>
      <c r="F207" s="27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69"/>
      <c r="C246" s="269"/>
      <c r="D246" s="269"/>
      <c r="E246" s="269"/>
      <c r="F246" s="27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69"/>
      <c r="C286" s="269"/>
      <c r="D286" s="269"/>
      <c r="E286" s="269"/>
      <c r="F286" s="27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69"/>
      <c r="C327" s="269"/>
      <c r="D327" s="269"/>
      <c r="E327" s="269"/>
      <c r="F327" s="27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197123</v>
      </c>
      <c r="J344" s="266">
        <f>SUM(J30+J172)</f>
        <v>112623</v>
      </c>
      <c r="K344" s="266">
        <f>SUM(K30+K172)</f>
        <v>101410.78</v>
      </c>
      <c r="L344" s="267">
        <f>SUM(L30+L172)</f>
        <v>97286.78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5" t="s">
        <v>198</v>
      </c>
      <c r="E347" s="315"/>
      <c r="F347" s="315"/>
      <c r="G347" s="315"/>
      <c r="H347" s="27"/>
      <c r="I347" s="3"/>
      <c r="J347" s="3"/>
      <c r="K347" s="316" t="s">
        <v>197</v>
      </c>
      <c r="L347" s="316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2017-07-05T06:33:18Z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